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C1F4" lockStructure="1"/>
  <bookViews>
    <workbookView showSheetTabs="0" xWindow="240" yWindow="15" windowWidth="11595" windowHeight="8955"/>
  </bookViews>
  <sheets>
    <sheet name="Start" sheetId="5" r:id="rId1"/>
    <sheet name="Einlagenrechnung" sheetId="4" r:id="rId2"/>
    <sheet name="Rentenberechnung" sheetId="6" r:id="rId3"/>
    <sheet name="Beispiele" sheetId="7" r:id="rId4"/>
  </sheets>
  <definedNames>
    <definedName name="AKapital" localSheetId="2">Rentenberechnung!$D$7</definedName>
    <definedName name="AKapital">Einlagenrechnung!$D$7</definedName>
    <definedName name="Arten" localSheetId="2">Rentenberechnung!$I$2:$I$6</definedName>
    <definedName name="Arten">Einlagenrechnung!$I$2:$I$6</definedName>
    <definedName name="ArtTabelle" localSheetId="2">Rentenberechnung!$I$2:$M$6</definedName>
    <definedName name="ArtTabelle">Einlagenrechnung!$I$2:$M$6</definedName>
    <definedName name="Eingabe" localSheetId="2">Rentenberechnung!$D$4</definedName>
    <definedName name="Eingabe">Einlagenrechnung!$D$4</definedName>
    <definedName name="EKapital" localSheetId="2">Rentenberechnung!$D$8</definedName>
    <definedName name="EKapital">Einlagenrechnung!$D$8</definedName>
    <definedName name="Formeln" localSheetId="2">Rentenberechnung!$J$8:$K$12</definedName>
    <definedName name="Formeln">Einlagenrechnung!$J$8:$K$12</definedName>
    <definedName name="Laufzeit" localSheetId="2">Rentenberechnung!$D$10</definedName>
    <definedName name="Laufzeit">Einlagenrechnung!$D$10</definedName>
    <definedName name="Rate" localSheetId="2">Rentenberechnung!$D$9</definedName>
    <definedName name="Rate">Einlagenrechnung!$D$9</definedName>
    <definedName name="Turnus" localSheetId="2">Rentenberechnung!$I$8</definedName>
    <definedName name="Turnus">Einlagenrechnung!$I$8</definedName>
    <definedName name="zinssatz" localSheetId="2">Rentenberechnung!$D$11</definedName>
    <definedName name="zinssatz">Einlagenrechnung!$D$11</definedName>
  </definedNames>
  <calcPr calcId="145621"/>
</workbook>
</file>

<file path=xl/calcChain.xml><?xml version="1.0" encoding="utf-8"?>
<calcChain xmlns="http://schemas.openxmlformats.org/spreadsheetml/2006/main">
  <c r="I8" i="6" l="1"/>
  <c r="K8" i="6" s="1"/>
  <c r="K11" i="6"/>
  <c r="F9" i="6"/>
  <c r="K9" i="6"/>
  <c r="B2" i="6"/>
  <c r="F7" i="6"/>
  <c r="F8" i="6"/>
  <c r="F10" i="6"/>
  <c r="F11" i="6"/>
  <c r="B13" i="6"/>
  <c r="I8" i="4"/>
  <c r="K11" i="4" s="1"/>
  <c r="B13" i="4"/>
  <c r="B2" i="4"/>
  <c r="K8" i="4"/>
  <c r="F7" i="4"/>
  <c r="F11" i="4"/>
  <c r="F10" i="4"/>
  <c r="F9" i="4"/>
  <c r="K12" i="4" l="1"/>
  <c r="K9" i="4"/>
  <c r="F8" i="4" s="1"/>
  <c r="K10" i="4"/>
  <c r="K12" i="6"/>
  <c r="K10" i="6"/>
</calcChain>
</file>

<file path=xl/sharedStrings.xml><?xml version="1.0" encoding="utf-8"?>
<sst xmlns="http://schemas.openxmlformats.org/spreadsheetml/2006/main" count="107" uniqueCount="47">
  <si>
    <t>Einlagenrechnung</t>
  </si>
  <si>
    <t>es soll berechnet werden:</t>
  </si>
  <si>
    <t>Laufzeit</t>
  </si>
  <si>
    <t>Anfangskapital</t>
  </si>
  <si>
    <t>Zinssatz</t>
  </si>
  <si>
    <t>Suchbegriff</t>
  </si>
  <si>
    <t>der Laufzeit</t>
  </si>
  <si>
    <t>Formel</t>
  </si>
  <si>
    <r>
      <t>ß</t>
    </r>
    <r>
      <rPr>
        <sz val="10"/>
        <color indexed="9"/>
        <rFont val="Arial"/>
        <family val="2"/>
      </rPr>
      <t xml:space="preserve"> bitte Art wählen</t>
    </r>
  </si>
  <si>
    <t>Hinweis</t>
  </si>
  <si>
    <t>Jahreszinssatz</t>
  </si>
  <si>
    <t>Ergebnis</t>
  </si>
  <si>
    <t>Eingabe</t>
  </si>
  <si>
    <t>Sparrate</t>
  </si>
  <si>
    <t>jährlich</t>
  </si>
  <si>
    <t>Laufzeit in Jahren</t>
  </si>
  <si>
    <t>Endkapital</t>
  </si>
  <si>
    <t>Titel C2</t>
  </si>
  <si>
    <t>des Anfangskapitals</t>
  </si>
  <si>
    <t>des Zinssatzes</t>
  </si>
  <si>
    <t>des Endkapitals</t>
  </si>
  <si>
    <t>Rate</t>
  </si>
  <si>
    <t>Turnus C9</t>
  </si>
  <si>
    <t>der Sparrate</t>
  </si>
  <si>
    <t>(Verzinsung erfolg jährlich)</t>
  </si>
  <si>
    <t>Sie legen regelmäßig über die gesamte Laufzeit den angegebenen Sparbetrag zum definierten Zinssatz an. Wie hoch muss das Anfangskapital sein, damit Sie am Ende der Ansparzeit das gewünschte Endkapital erhalten?</t>
  </si>
  <si>
    <t>Sie möchten nach dem angegebenen Zeitraum die als Endkapital angegebene Summe erhalten. Verzinst wird zum eingegebenen Zinssatz. Wie hoch ist die aufzubringende Sparrate?</t>
  </si>
  <si>
    <t>Sie legen zusätzlich zum Anfangskapital den Sparbetrag über die gesamte Laufzeit an. Wie hoch muss der Zinssatz sein, damit Sie das angestrebte Endkapital erreichen?</t>
  </si>
  <si>
    <t>Sie legen das Anfangskapital sowie die Sparraten über die angegebene Laufzeit an. Diese Beträge werden mit dem aufgeführten Zinssatz verzinst. Wie hoch ist das Kapital am Ende der Laufzeit?</t>
  </si>
  <si>
    <t>Zinsrechnungen</t>
  </si>
  <si>
    <t>Der Mensch spart - der deutsche insbesondere. Aus gutem Grund, wie wir alle wissen. 
Die Renten werden immer mehr gekürzt, das zur Verfügung stehende Geld reicht im Alter meist nicht mehr aus, um den Lebenssrandard zu halten.
Wieviel soll nun aber gespart werden, damit z.B. in 20 Jahren ein bestimmter Betrag zur Verfügung steht? Oder wie lange kann ich mit einem angelegten Betrag eine monatliche Rente in bestimmter Höhe erreichen?
Antworten auf diese Fragen bietet Ihnen diese Excel-Mappe. 
Die Tabelle Einlagenrechnung zeigt Ihnen die verschiedenen Varianten bei der Ansparung an, die Tabelle Rentenrechnung, wie lange Sie von einem bestehenden Kapital zehren können, bis es aufgebraucht ist.
Die Berechnungen basieren generell auf einer jährlichen Verzinsung und dienen daher lediglich als Anhaltspunkte. Berücksichtigen Sie dies bitte bei Ihren Planungen.</t>
  </si>
  <si>
    <t>Rentenberechnung</t>
  </si>
  <si>
    <t>Sie haben ein Anfangskapital zum definierten Zinssatz angelegt und wollen den angegebenen Betrag über die Laufzeit abheben. Wie groß ist Ihr Kapital noch nach Ablauf dieser Zeitspanne?</t>
  </si>
  <si>
    <t>des verbleibenden Endkapitals</t>
  </si>
  <si>
    <t>der maximalen Auszahlungsrate</t>
  </si>
  <si>
    <t>Zahlrate</t>
  </si>
  <si>
    <t>Sie besitzen das Anfangskapital, das mit dem angegebenen Zinssatz verzinst wird. Wieviel dürfen Sie jeweils abheben, wenn Sie nach Ablauf der Laufzeit das Endkapital besitzen wollen?</t>
  </si>
  <si>
    <t>Sie besitzen ein Anfangskapital, das mit dem angegebenen Satz verzinst wird. Wie lange benötigen Sie, bis das Endkapital bei gleichzeitiger Entnahme der definierten Rate erreicht wird?</t>
  </si>
  <si>
    <t>Beispiele</t>
  </si>
  <si>
    <t>Anfangskapital (gerundet)</t>
  </si>
  <si>
    <t>Endkapital (gerundet)</t>
  </si>
  <si>
    <t>Rate (jährlich; gerundet)</t>
  </si>
  <si>
    <t>Laufzeit in Jahren (gerundet)</t>
  </si>
  <si>
    <t>Sie möchten das Anfangskapital sowie den als Sparrate angegebenen Betrag zum festgelegten Zinssatz anlegen bis der Endbetrag erreicht ist. Wie lange brauchen Sie dafür?</t>
  </si>
  <si>
    <t>Sie möchten von einem Anfangskapital, der mit dem festgelegten Satz verzinst wird, über die gesamte Laufzeit den angegebenen Betrag abheben. Am Ende der Laufzeit soll der Endbetrag vorhanden sein. Wie hoch muss Ihr Anfangskapital sein?</t>
  </si>
  <si>
    <t>Sie legen ein Anfangskapital an, von dem Sie über die gesamte Laufzeit den angegebenen Betrag abheben. Wie hoch muss der Zinssatz sein, damit am Ende der Laufzeit das Endkapital zur Verfügung steht?</t>
  </si>
  <si>
    <t>itService Thomas Käflein - www.servandtrain.de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</si>
</sst>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
  </numFmts>
  <fonts count="16" x14ac:knownFonts="1">
    <font>
      <sz val="12"/>
      <name val="Arial"/>
    </font>
    <font>
      <sz val="10"/>
      <name val="Arial"/>
      <family val="2"/>
    </font>
    <font>
      <sz val="10"/>
      <name val="Arial"/>
      <family val="2"/>
    </font>
    <font>
      <b/>
      <sz val="20"/>
      <color indexed="9"/>
      <name val="Arial"/>
      <family val="2"/>
    </font>
    <font>
      <sz val="10"/>
      <color indexed="9"/>
      <name val="Arial"/>
      <family val="2"/>
    </font>
    <font>
      <b/>
      <sz val="14"/>
      <color indexed="9"/>
      <name val="Arial"/>
      <family val="2"/>
    </font>
    <font>
      <sz val="12"/>
      <color indexed="9"/>
      <name val="Arial"/>
      <family val="2"/>
    </font>
    <font>
      <b/>
      <sz val="12"/>
      <color indexed="9"/>
      <name val="Arial"/>
      <family val="2"/>
    </font>
    <font>
      <sz val="10"/>
      <color indexed="9"/>
      <name val="Wingdings"/>
      <charset val="2"/>
    </font>
    <font>
      <sz val="10"/>
      <color indexed="48"/>
      <name val="Arial"/>
      <family val="2"/>
    </font>
    <font>
      <b/>
      <sz val="12"/>
      <name val="Arial"/>
      <family val="2"/>
    </font>
    <font>
      <sz val="9"/>
      <color indexed="9"/>
      <name val="Arial"/>
      <family val="2"/>
    </font>
    <font>
      <sz val="8"/>
      <name val="Arial"/>
      <family val="2"/>
    </font>
    <font>
      <b/>
      <sz val="10"/>
      <color indexed="9"/>
      <name val="Arial"/>
      <family val="2"/>
    </font>
    <font>
      <sz val="10"/>
      <color theme="0"/>
      <name val="Arial"/>
      <family val="2"/>
    </font>
    <font>
      <sz val="10"/>
      <color rgb="FF579400"/>
      <name val="Arial"/>
      <family val="2"/>
    </font>
  </fonts>
  <fills count="6">
    <fill>
      <patternFill patternType="none"/>
    </fill>
    <fill>
      <patternFill patternType="gray125"/>
    </fill>
    <fill>
      <patternFill patternType="solid">
        <fgColor indexed="48"/>
        <bgColor indexed="64"/>
      </patternFill>
    </fill>
    <fill>
      <patternFill patternType="solid">
        <fgColor indexed="9"/>
        <bgColor indexed="64"/>
      </patternFill>
    </fill>
    <fill>
      <patternFill patternType="solid">
        <fgColor rgb="FF579400"/>
        <bgColor indexed="64"/>
      </patternFill>
    </fill>
    <fill>
      <patternFill patternType="solid">
        <fgColor theme="0"/>
        <bgColor indexed="64"/>
      </patternFill>
    </fill>
  </fills>
  <borders count="4">
    <border>
      <left/>
      <right/>
      <top/>
      <bottom/>
      <diagonal/>
    </border>
    <border>
      <left/>
      <right/>
      <top style="thin">
        <color indexed="9"/>
      </top>
      <bottom/>
      <diagonal/>
    </border>
    <border>
      <left style="thin">
        <color indexed="48"/>
      </left>
      <right style="thin">
        <color indexed="48"/>
      </right>
      <top style="thin">
        <color indexed="48"/>
      </top>
      <bottom style="thin">
        <color indexed="48"/>
      </bottom>
      <diagonal/>
    </border>
    <border>
      <left/>
      <right style="thin">
        <color indexed="48"/>
      </right>
      <top/>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0" fillId="0" borderId="0" xfId="0" applyAlignment="1" applyProtection="1"/>
    <xf numFmtId="8" fontId="0" fillId="0" borderId="0" xfId="0" applyNumberFormat="1" applyAlignment="1" applyProtection="1"/>
    <xf numFmtId="0" fontId="10" fillId="0" borderId="0" xfId="0" applyFont="1" applyAlignment="1" applyProtection="1"/>
    <xf numFmtId="9" fontId="0" fillId="0" borderId="0" xfId="0" applyNumberFormat="1" applyAlignment="1" applyProtection="1"/>
    <xf numFmtId="10" fontId="4" fillId="2" borderId="0" xfId="1" applyNumberFormat="1" applyFont="1" applyFill="1" applyAlignment="1" applyProtection="1">
      <alignment horizontal="right" vertical="center"/>
    </xf>
    <xf numFmtId="0" fontId="9" fillId="3" borderId="0" xfId="0" applyFont="1" applyFill="1" applyAlignment="1" applyProtection="1">
      <alignment horizontal="center" vertical="top"/>
      <protection locked="0"/>
    </xf>
    <xf numFmtId="3" fontId="9" fillId="3" borderId="2" xfId="0" applyNumberFormat="1" applyFont="1" applyFill="1" applyBorder="1" applyAlignment="1" applyProtection="1">
      <alignment vertical="center"/>
      <protection locked="0"/>
    </xf>
    <xf numFmtId="0" fontId="9" fillId="3" borderId="2" xfId="0" applyNumberFormat="1" applyFont="1" applyFill="1" applyBorder="1" applyAlignment="1" applyProtection="1">
      <alignment horizontal="left" vertical="center" indent="1"/>
      <protection locked="0"/>
    </xf>
    <xf numFmtId="3" fontId="9" fillId="3" borderId="0" xfId="0" applyNumberFormat="1" applyFont="1" applyFill="1" applyBorder="1" applyAlignment="1" applyProtection="1">
      <alignment horizontal="right" vertical="center"/>
      <protection hidden="1"/>
    </xf>
    <xf numFmtId="0" fontId="9" fillId="3" borderId="0" xfId="0" applyFont="1" applyFill="1" applyBorder="1" applyAlignment="1" applyProtection="1">
      <alignment vertical="center"/>
      <protection hidden="1"/>
    </xf>
    <xf numFmtId="10" fontId="9" fillId="3" borderId="0" xfId="1" applyNumberFormat="1" applyFont="1" applyFill="1" applyBorder="1" applyAlignment="1" applyProtection="1">
      <alignment horizontal="right" vertical="center"/>
      <protection hidden="1"/>
    </xf>
    <xf numFmtId="0" fontId="0" fillId="0" borderId="0" xfId="0" applyBorder="1"/>
    <xf numFmtId="0" fontId="0" fillId="4" borderId="0" xfId="0" applyFill="1" applyAlignment="1" applyProtection="1"/>
    <xf numFmtId="0" fontId="3" fillId="4" borderId="0" xfId="0" applyFont="1" applyFill="1" applyBorder="1" applyAlignment="1" applyProtection="1">
      <alignment horizontal="center" vertical="center"/>
      <protection hidden="1"/>
    </xf>
    <xf numFmtId="0" fontId="3" fillId="4" borderId="0" xfId="0" applyFont="1" applyFill="1" applyBorder="1" applyAlignment="1" applyProtection="1">
      <alignment vertical="center"/>
      <protection hidden="1"/>
    </xf>
    <xf numFmtId="0" fontId="4" fillId="4" borderId="0" xfId="0" applyFont="1" applyFill="1" applyAlignment="1" applyProtection="1">
      <alignment vertical="center" wrapText="1"/>
    </xf>
    <xf numFmtId="0" fontId="4" fillId="4" borderId="0" xfId="0" applyFont="1" applyFill="1" applyAlignment="1" applyProtection="1">
      <alignment horizontal="center"/>
    </xf>
    <xf numFmtId="0" fontId="2" fillId="4" borderId="1" xfId="0" applyFont="1" applyFill="1" applyBorder="1" applyAlignment="1" applyProtection="1">
      <protection hidden="1"/>
    </xf>
    <xf numFmtId="0" fontId="3" fillId="4" borderId="0" xfId="0" applyFont="1" applyFill="1" applyBorder="1" applyAlignment="1" applyProtection="1">
      <alignment horizontal="center" vertical="center"/>
      <protection hidden="1"/>
    </xf>
    <xf numFmtId="0" fontId="7" fillId="4" borderId="0" xfId="0" applyFont="1" applyFill="1" applyBorder="1" applyAlignment="1" applyProtection="1">
      <alignment horizontal="center" vertical="center"/>
      <protection hidden="1"/>
    </xf>
    <xf numFmtId="0" fontId="5" fillId="4" borderId="0" xfId="0" applyFont="1" applyFill="1" applyBorder="1" applyAlignment="1" applyProtection="1">
      <alignment horizontal="center" vertical="center"/>
      <protection hidden="1"/>
    </xf>
    <xf numFmtId="164" fontId="4" fillId="4" borderId="0" xfId="0" applyNumberFormat="1" applyFont="1" applyFill="1" applyAlignment="1" applyProtection="1">
      <alignment horizontal="left" vertical="top"/>
    </xf>
    <xf numFmtId="0" fontId="4" fillId="4" borderId="0" xfId="0" applyFont="1" applyFill="1" applyAlignment="1" applyProtection="1">
      <alignment vertical="top"/>
    </xf>
    <xf numFmtId="0" fontId="6" fillId="4" borderId="0" xfId="0" applyFont="1" applyFill="1" applyAlignment="1" applyProtection="1">
      <alignment vertical="center"/>
    </xf>
    <xf numFmtId="164" fontId="4" fillId="4" borderId="0" xfId="0" applyNumberFormat="1" applyFont="1" applyFill="1" applyAlignment="1" applyProtection="1">
      <alignment horizontal="center" vertical="center"/>
    </xf>
    <xf numFmtId="164" fontId="4" fillId="4" borderId="3" xfId="0" applyNumberFormat="1" applyFont="1" applyFill="1" applyBorder="1" applyAlignment="1" applyProtection="1">
      <alignment horizontal="center" vertical="center"/>
    </xf>
    <xf numFmtId="164" fontId="4" fillId="4" borderId="0" xfId="0" applyNumberFormat="1" applyFont="1" applyFill="1" applyBorder="1" applyAlignment="1" applyProtection="1">
      <alignment horizontal="left" vertical="center"/>
    </xf>
    <xf numFmtId="164" fontId="4" fillId="4" borderId="3" xfId="0" applyNumberFormat="1" applyFont="1" applyFill="1" applyBorder="1" applyAlignment="1" applyProtection="1">
      <alignment horizontal="left" vertical="center"/>
    </xf>
    <xf numFmtId="164" fontId="4" fillId="4" borderId="0" xfId="0" applyNumberFormat="1" applyFont="1" applyFill="1" applyBorder="1" applyAlignment="1" applyProtection="1">
      <alignment horizontal="left" vertical="center"/>
    </xf>
    <xf numFmtId="164" fontId="4" fillId="4" borderId="0" xfId="0" applyNumberFormat="1" applyFont="1" applyFill="1" applyAlignment="1" applyProtection="1">
      <alignment vertical="center"/>
    </xf>
    <xf numFmtId="164" fontId="4" fillId="4" borderId="3" xfId="0" applyNumberFormat="1" applyFont="1" applyFill="1" applyBorder="1" applyAlignment="1" applyProtection="1">
      <alignment vertical="center"/>
    </xf>
    <xf numFmtId="0" fontId="11" fillId="4" borderId="0" xfId="0" applyFont="1" applyFill="1" applyAlignment="1" applyProtection="1">
      <alignment horizontal="left" vertical="top"/>
    </xf>
    <xf numFmtId="0" fontId="6" fillId="4" borderId="0" xfId="0" applyFont="1" applyFill="1" applyAlignment="1" applyProtection="1">
      <alignment horizontal="left" vertical="center"/>
    </xf>
    <xf numFmtId="0" fontId="4" fillId="4" borderId="0" xfId="0" applyFont="1" applyFill="1" applyAlignment="1" applyProtection="1">
      <alignment horizontal="left" vertical="top" wrapText="1"/>
    </xf>
    <xf numFmtId="0" fontId="4" fillId="4" borderId="0" xfId="0" applyFont="1" applyFill="1" applyAlignment="1" applyProtection="1">
      <alignment horizontal="right" vertical="center"/>
    </xf>
    <xf numFmtId="4" fontId="4" fillId="4" borderId="0" xfId="0" applyNumberFormat="1" applyFont="1" applyFill="1" applyAlignment="1" applyProtection="1">
      <alignment horizontal="right" vertical="center"/>
    </xf>
    <xf numFmtId="0" fontId="11" fillId="4" borderId="0" xfId="0" applyFont="1" applyFill="1" applyAlignment="1" applyProtection="1">
      <alignment horizontal="left" vertical="center"/>
    </xf>
    <xf numFmtId="0" fontId="4" fillId="4" borderId="0" xfId="0" applyFont="1" applyFill="1" applyAlignment="1" applyProtection="1">
      <alignment horizontal="right" vertical="top"/>
    </xf>
    <xf numFmtId="0" fontId="8" fillId="4" borderId="0" xfId="0" applyFont="1" applyFill="1" applyAlignment="1" applyProtection="1">
      <alignment horizontal="left" vertical="center"/>
    </xf>
    <xf numFmtId="10" fontId="9" fillId="4" borderId="2" xfId="1" applyNumberFormat="1" applyFont="1" applyFill="1" applyBorder="1" applyAlignment="1" applyProtection="1">
      <alignment vertical="center"/>
      <protection locked="0"/>
    </xf>
    <xf numFmtId="164" fontId="4" fillId="4" borderId="0" xfId="0" applyNumberFormat="1" applyFont="1" applyFill="1" applyBorder="1" applyAlignment="1" applyProtection="1">
      <alignment horizontal="center" vertical="center"/>
    </xf>
    <xf numFmtId="164" fontId="4" fillId="4" borderId="0" xfId="0" applyNumberFormat="1" applyFont="1" applyFill="1" applyBorder="1" applyAlignment="1" applyProtection="1">
      <alignment vertical="center"/>
    </xf>
    <xf numFmtId="10" fontId="9" fillId="3" borderId="0" xfId="1" applyNumberFormat="1" applyFont="1" applyFill="1" applyBorder="1" applyAlignment="1" applyProtection="1">
      <alignment vertical="center"/>
      <protection locked="0"/>
    </xf>
    <xf numFmtId="0" fontId="15" fillId="3" borderId="0" xfId="0" applyFont="1" applyFill="1" applyBorder="1" applyAlignment="1" applyProtection="1">
      <alignment horizontal="center" vertical="top"/>
      <protection locked="0"/>
    </xf>
    <xf numFmtId="0" fontId="15" fillId="4" borderId="0" xfId="0" applyFont="1" applyFill="1" applyBorder="1" applyAlignment="1" applyProtection="1">
      <alignment vertical="top"/>
    </xf>
    <xf numFmtId="3" fontId="15" fillId="3" borderId="0" xfId="0" applyNumberFormat="1" applyFont="1" applyFill="1" applyBorder="1" applyAlignment="1" applyProtection="1">
      <alignment vertical="center"/>
      <protection locked="0"/>
    </xf>
    <xf numFmtId="3" fontId="15" fillId="5" borderId="0" xfId="0" applyNumberFormat="1" applyFont="1" applyFill="1" applyBorder="1" applyAlignment="1" applyProtection="1">
      <alignment vertical="center"/>
      <protection locked="0"/>
    </xf>
    <xf numFmtId="0" fontId="15" fillId="3" borderId="0" xfId="0" applyNumberFormat="1" applyFont="1" applyFill="1" applyBorder="1" applyAlignment="1" applyProtection="1">
      <alignment horizontal="left" vertical="center" indent="1"/>
      <protection locked="0"/>
    </xf>
    <xf numFmtId="4" fontId="15" fillId="4" borderId="0" xfId="0" applyNumberFormat="1" applyFont="1" applyFill="1" applyBorder="1" applyAlignment="1" applyProtection="1">
      <alignment horizontal="right" vertical="center"/>
    </xf>
    <xf numFmtId="4" fontId="15" fillId="4" borderId="0" xfId="0" applyNumberFormat="1" applyFont="1" applyFill="1" applyAlignment="1" applyProtection="1">
      <alignment horizontal="right" vertical="center"/>
    </xf>
    <xf numFmtId="10" fontId="15" fillId="4" borderId="0" xfId="1" applyNumberFormat="1" applyFont="1" applyFill="1" applyAlignment="1" applyProtection="1">
      <alignment horizontal="right" vertical="center"/>
    </xf>
    <xf numFmtId="0" fontId="14" fillId="4" borderId="0" xfId="0" applyFont="1" applyFill="1" applyBorder="1" applyAlignment="1" applyProtection="1">
      <alignment horizontal="right" vertical="center"/>
    </xf>
    <xf numFmtId="0" fontId="13" fillId="4" borderId="0" xfId="0" applyFont="1" applyFill="1" applyBorder="1" applyAlignment="1" applyProtection="1">
      <alignment horizontal="left" vertical="center"/>
      <protection hidden="1"/>
    </xf>
    <xf numFmtId="0" fontId="4" fillId="4" borderId="0" xfId="0" applyFont="1" applyFill="1" applyBorder="1" applyAlignment="1" applyProtection="1">
      <alignment horizontal="right" vertical="center"/>
      <protection hidden="1"/>
    </xf>
    <xf numFmtId="0" fontId="4" fillId="4" borderId="0" xfId="0" applyFont="1" applyFill="1" applyBorder="1" applyAlignment="1" applyProtection="1">
      <alignment horizontal="left" vertical="center"/>
      <protection hidden="1"/>
    </xf>
    <xf numFmtId="0" fontId="4" fillId="4" borderId="0" xfId="0" applyFont="1" applyFill="1" applyAlignment="1" applyProtection="1"/>
    <xf numFmtId="3" fontId="4" fillId="4" borderId="0" xfId="0" applyNumberFormat="1" applyFont="1" applyFill="1" applyBorder="1" applyAlignment="1" applyProtection="1">
      <alignment horizontal="right" vertical="center"/>
      <protection hidden="1"/>
    </xf>
    <xf numFmtId="0" fontId="4" fillId="4" borderId="0" xfId="0" applyFont="1" applyFill="1" applyBorder="1" applyAlignment="1" applyProtection="1">
      <alignment vertical="center"/>
      <protection hidden="1"/>
    </xf>
    <xf numFmtId="10" fontId="4" fillId="4" borderId="0" xfId="1" applyNumberFormat="1" applyFont="1" applyFill="1" applyBorder="1" applyAlignment="1" applyProtection="1">
      <alignment horizontal="right" vertical="center"/>
      <protection hidden="1"/>
    </xf>
  </cellXfs>
  <cellStyles count="2">
    <cellStyle name="Prozent" xfId="1" builtinId="5"/>
    <cellStyle name="Standard" xfId="0" builtinId="0"/>
  </cellStyles>
  <dxfs count="14">
    <dxf>
      <font>
        <color rgb="FF579400"/>
      </font>
      <fill>
        <patternFill>
          <bgColor indexed="9"/>
        </patternFill>
      </fill>
    </dxf>
    <dxf>
      <font>
        <color rgb="FF579400"/>
      </font>
      <fill>
        <patternFill>
          <bgColor rgb="FF579400"/>
        </patternFill>
      </fill>
      <border>
        <left/>
        <right/>
        <top/>
        <bottom/>
      </border>
    </dxf>
    <dxf>
      <font>
        <color rgb="FF579400"/>
      </font>
      <fill>
        <patternFill>
          <bgColor rgb="FF579400"/>
        </patternFill>
      </fill>
      <border>
        <left/>
        <right/>
        <top/>
        <bottom/>
      </border>
    </dxf>
    <dxf>
      <font>
        <color rgb="FF579400"/>
      </font>
      <fill>
        <patternFill>
          <bgColor rgb="FF579400"/>
        </patternFill>
      </fill>
      <border>
        <left/>
        <right/>
        <top/>
        <bottom/>
      </border>
    </dxf>
    <dxf>
      <font>
        <color rgb="FF579400"/>
      </font>
      <fill>
        <patternFill>
          <bgColor rgb="FF579400"/>
        </patternFill>
      </fill>
      <border>
        <left/>
        <right/>
        <top/>
        <bottom/>
      </border>
    </dxf>
    <dxf>
      <font>
        <color rgb="FF579400"/>
      </font>
      <fill>
        <patternFill>
          <bgColor rgb="FF579400"/>
        </patternFill>
      </fill>
      <border>
        <left/>
        <right/>
        <top/>
        <bottom/>
      </border>
    </dxf>
    <dxf>
      <font>
        <condense val="0"/>
        <extend val="0"/>
        <color indexed="9"/>
      </font>
      <fill>
        <patternFill>
          <bgColor indexed="53"/>
        </patternFill>
      </fill>
    </dxf>
    <dxf>
      <font>
        <color rgb="FF579400"/>
      </font>
      <fill>
        <patternFill>
          <bgColor rgb="FF579400"/>
        </patternFill>
      </fill>
      <border>
        <left/>
        <right/>
        <bottom/>
      </border>
    </dxf>
    <dxf>
      <font>
        <color rgb="FF579400"/>
      </font>
      <fill>
        <patternFill>
          <bgColor rgb="FF579400"/>
        </patternFill>
      </fill>
      <border>
        <left/>
        <right/>
      </border>
    </dxf>
    <dxf>
      <font>
        <condense val="0"/>
        <extend val="0"/>
        <color indexed="48"/>
      </font>
      <fill>
        <patternFill>
          <bgColor indexed="9"/>
        </patternFill>
      </fill>
    </dxf>
    <dxf>
      <font>
        <color rgb="FF579400"/>
      </font>
      <fill>
        <patternFill>
          <bgColor rgb="FF579400"/>
        </patternFill>
      </fill>
      <border>
        <left/>
        <right/>
      </border>
    </dxf>
    <dxf>
      <font>
        <color rgb="FF579400"/>
      </font>
      <fill>
        <patternFill>
          <bgColor rgb="FF579400"/>
        </patternFill>
      </fill>
      <border>
        <left/>
        <right/>
      </border>
    </dxf>
    <dxf>
      <font>
        <color rgb="FF579400"/>
      </font>
      <fill>
        <patternFill>
          <bgColor rgb="FF579400"/>
        </patternFill>
      </fill>
      <border>
        <left/>
        <right/>
      </border>
    </dxf>
    <dxf>
      <font>
        <condense val="0"/>
        <extend val="0"/>
        <color indexed="9"/>
      </font>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6577C"/>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794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Beispiele!B2"/><Relationship Id="rId2" Type="http://schemas.openxmlformats.org/officeDocument/2006/relationships/hyperlink" Target="#Rentenberechnung!Eingabe"/><Relationship Id="rId1" Type="http://schemas.openxmlformats.org/officeDocument/2006/relationships/hyperlink" Target="#Eingabe"/></Relationships>
</file>

<file path=xl/drawings/_rels/drawing2.xml.rels><?xml version="1.0" encoding="UTF-8" standalone="yes"?>
<Relationships xmlns="http://schemas.openxmlformats.org/package/2006/relationships"><Relationship Id="rId3" Type="http://schemas.openxmlformats.org/officeDocument/2006/relationships/hyperlink" Target="#Beispiele!B2"/><Relationship Id="rId2" Type="http://schemas.openxmlformats.org/officeDocument/2006/relationships/hyperlink" Target="#Rentenberechnung!D4"/><Relationship Id="rId1" Type="http://schemas.openxmlformats.org/officeDocument/2006/relationships/hyperlink" Target="#Start!B2"/></Relationships>
</file>

<file path=xl/drawings/_rels/drawing3.xml.rels><?xml version="1.0" encoding="UTF-8" standalone="yes"?>
<Relationships xmlns="http://schemas.openxmlformats.org/package/2006/relationships"><Relationship Id="rId3" Type="http://schemas.openxmlformats.org/officeDocument/2006/relationships/hyperlink" Target="#Beispiele!B2"/><Relationship Id="rId2" Type="http://schemas.openxmlformats.org/officeDocument/2006/relationships/hyperlink" Target="#Einlagenrechnung!D4"/><Relationship Id="rId1" Type="http://schemas.openxmlformats.org/officeDocument/2006/relationships/hyperlink" Target="#Start!B2"/></Relationships>
</file>

<file path=xl/drawings/_rels/drawing4.xml.rels><?xml version="1.0" encoding="UTF-8" standalone="yes"?>
<Relationships xmlns="http://schemas.openxmlformats.org/package/2006/relationships"><Relationship Id="rId3" Type="http://schemas.openxmlformats.org/officeDocument/2006/relationships/hyperlink" Target="#Rentenberechnung!D4"/><Relationship Id="rId2" Type="http://schemas.openxmlformats.org/officeDocument/2006/relationships/hyperlink" Target="#Eingabe"/><Relationship Id="rId1" Type="http://schemas.openxmlformats.org/officeDocument/2006/relationships/hyperlink" Target="#Start!B2"/></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1514475</xdr:colOff>
      <xdr:row>5</xdr:row>
      <xdr:rowOff>0</xdr:rowOff>
    </xdr:to>
    <xdr:sp macro="" textlink="">
      <xdr:nvSpPr>
        <xdr:cNvPr id="2049" name="Rectangle 1">
          <a:hlinkClick xmlns:r="http://schemas.openxmlformats.org/officeDocument/2006/relationships" r:id="rId1"/>
        </xdr:cNvPr>
        <xdr:cNvSpPr>
          <a:spLocks noChangeArrowheads="1"/>
        </xdr:cNvSpPr>
      </xdr:nvSpPr>
      <xdr:spPr bwMode="auto">
        <a:xfrm>
          <a:off x="190500" y="3009900"/>
          <a:ext cx="1514475" cy="25717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579400"/>
              </a:solidFill>
              <a:latin typeface="Arial"/>
              <a:cs typeface="Arial"/>
            </a:rPr>
            <a:t>Einlagenrechnung</a:t>
          </a:r>
          <a:r>
            <a:rPr lang="de-DE" sz="1200" b="1" i="0" u="none" strike="noStrike" baseline="0">
              <a:solidFill>
                <a:srgbClr val="36577C"/>
              </a:solidFill>
              <a:latin typeface="Arial"/>
              <a:cs typeface="Arial"/>
            </a:rPr>
            <a:t>                      </a:t>
          </a:r>
        </a:p>
      </xdr:txBody>
    </xdr:sp>
    <xdr:clientData/>
  </xdr:twoCellAnchor>
  <xdr:twoCellAnchor>
    <xdr:from>
      <xdr:col>1</xdr:col>
      <xdr:colOff>1666875</xdr:colOff>
      <xdr:row>4</xdr:row>
      <xdr:rowOff>0</xdr:rowOff>
    </xdr:from>
    <xdr:to>
      <xdr:col>1</xdr:col>
      <xdr:colOff>3181350</xdr:colOff>
      <xdr:row>5</xdr:row>
      <xdr:rowOff>0</xdr:rowOff>
    </xdr:to>
    <xdr:sp macro="" textlink="">
      <xdr:nvSpPr>
        <xdr:cNvPr id="2050" name="Rectangle 2">
          <a:hlinkClick xmlns:r="http://schemas.openxmlformats.org/officeDocument/2006/relationships" r:id="rId2"/>
        </xdr:cNvPr>
        <xdr:cNvSpPr>
          <a:spLocks noChangeArrowheads="1"/>
        </xdr:cNvSpPr>
      </xdr:nvSpPr>
      <xdr:spPr bwMode="auto">
        <a:xfrm>
          <a:off x="1857375" y="3009900"/>
          <a:ext cx="1514475" cy="25717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579400"/>
              </a:solidFill>
              <a:latin typeface="Arial"/>
              <a:cs typeface="Arial"/>
            </a:rPr>
            <a:t>Rentenberechnung</a:t>
          </a:r>
        </a:p>
      </xdr:txBody>
    </xdr:sp>
    <xdr:clientData/>
  </xdr:twoCellAnchor>
  <xdr:twoCellAnchor>
    <xdr:from>
      <xdr:col>1</xdr:col>
      <xdr:colOff>3343275</xdr:colOff>
      <xdr:row>4</xdr:row>
      <xdr:rowOff>0</xdr:rowOff>
    </xdr:from>
    <xdr:to>
      <xdr:col>2</xdr:col>
      <xdr:colOff>0</xdr:colOff>
      <xdr:row>5</xdr:row>
      <xdr:rowOff>0</xdr:rowOff>
    </xdr:to>
    <xdr:sp macro="" textlink="">
      <xdr:nvSpPr>
        <xdr:cNvPr id="2051" name="Rectangle 3">
          <a:hlinkClick xmlns:r="http://schemas.openxmlformats.org/officeDocument/2006/relationships" r:id="rId3"/>
        </xdr:cNvPr>
        <xdr:cNvSpPr>
          <a:spLocks noChangeArrowheads="1"/>
        </xdr:cNvSpPr>
      </xdr:nvSpPr>
      <xdr:spPr bwMode="auto">
        <a:xfrm>
          <a:off x="3533775" y="3009900"/>
          <a:ext cx="1514475" cy="25717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579400"/>
              </a:solidFill>
              <a:latin typeface="Arial"/>
              <a:cs typeface="Arial"/>
            </a:rPr>
            <a:t>Beispiele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11</xdr:row>
      <xdr:rowOff>209550</xdr:rowOff>
    </xdr:from>
    <xdr:to>
      <xdr:col>6</xdr:col>
      <xdr:colOff>0</xdr:colOff>
      <xdr:row>11</xdr:row>
      <xdr:rowOff>219075</xdr:rowOff>
    </xdr:to>
    <xdr:sp macro="" textlink="">
      <xdr:nvSpPr>
        <xdr:cNvPr id="1035" name="Line 11"/>
        <xdr:cNvSpPr>
          <a:spLocks noChangeShapeType="1"/>
        </xdr:cNvSpPr>
      </xdr:nvSpPr>
      <xdr:spPr bwMode="auto">
        <a:xfrm flipV="1">
          <a:off x="228600" y="2381250"/>
          <a:ext cx="4819650" cy="9525"/>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2809875</xdr:colOff>
      <xdr:row>13</xdr:row>
      <xdr:rowOff>0</xdr:rowOff>
    </xdr:from>
    <xdr:to>
      <xdr:col>2</xdr:col>
      <xdr:colOff>0</xdr:colOff>
      <xdr:row>14</xdr:row>
      <xdr:rowOff>0</xdr:rowOff>
    </xdr:to>
    <xdr:sp macro="" textlink="">
      <xdr:nvSpPr>
        <xdr:cNvPr id="1037" name="Rectangle 13"/>
        <xdr:cNvSpPr>
          <a:spLocks noChangeArrowheads="1"/>
        </xdr:cNvSpPr>
      </xdr:nvSpPr>
      <xdr:spPr bwMode="auto">
        <a:xfrm>
          <a:off x="2286000" y="3009900"/>
          <a:ext cx="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Rentenrechnung</a:t>
          </a:r>
        </a:p>
      </xdr:txBody>
    </xdr:sp>
    <xdr:clientData/>
  </xdr:twoCellAnchor>
  <xdr:twoCellAnchor>
    <xdr:from>
      <xdr:col>1</xdr:col>
      <xdr:colOff>0</xdr:colOff>
      <xdr:row>13</xdr:row>
      <xdr:rowOff>0</xdr:rowOff>
    </xdr:from>
    <xdr:to>
      <xdr:col>1</xdr:col>
      <xdr:colOff>1514475</xdr:colOff>
      <xdr:row>14</xdr:row>
      <xdr:rowOff>0</xdr:rowOff>
    </xdr:to>
    <xdr:sp macro="" textlink="">
      <xdr:nvSpPr>
        <xdr:cNvPr id="1041" name="Rectangle 17">
          <a:hlinkClick xmlns:r="http://schemas.openxmlformats.org/officeDocument/2006/relationships" r:id="rId1"/>
        </xdr:cNvPr>
        <xdr:cNvSpPr>
          <a:spLocks noChangeArrowheads="1"/>
        </xdr:cNvSpPr>
      </xdr:nvSpPr>
      <xdr:spPr bwMode="auto">
        <a:xfrm>
          <a:off x="190500" y="3009900"/>
          <a:ext cx="1514475" cy="25717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579400"/>
              </a:solidFill>
              <a:latin typeface="Arial"/>
              <a:cs typeface="Arial"/>
            </a:rPr>
            <a:t>Startseite                     </a:t>
          </a:r>
        </a:p>
      </xdr:txBody>
    </xdr:sp>
    <xdr:clientData/>
  </xdr:twoCellAnchor>
  <xdr:twoCellAnchor>
    <xdr:from>
      <xdr:col>1</xdr:col>
      <xdr:colOff>1666875</xdr:colOff>
      <xdr:row>13</xdr:row>
      <xdr:rowOff>0</xdr:rowOff>
    </xdr:from>
    <xdr:to>
      <xdr:col>3</xdr:col>
      <xdr:colOff>323850</xdr:colOff>
      <xdr:row>14</xdr:row>
      <xdr:rowOff>0</xdr:rowOff>
    </xdr:to>
    <xdr:sp macro="" textlink="">
      <xdr:nvSpPr>
        <xdr:cNvPr id="1042" name="Rectangle 18">
          <a:hlinkClick xmlns:r="http://schemas.openxmlformats.org/officeDocument/2006/relationships" r:id="rId2"/>
        </xdr:cNvPr>
        <xdr:cNvSpPr>
          <a:spLocks noChangeArrowheads="1"/>
        </xdr:cNvSpPr>
      </xdr:nvSpPr>
      <xdr:spPr bwMode="auto">
        <a:xfrm>
          <a:off x="1857375" y="3009900"/>
          <a:ext cx="1514475" cy="25717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579400"/>
              </a:solidFill>
              <a:latin typeface="Arial"/>
              <a:cs typeface="Arial"/>
            </a:rPr>
            <a:t>Rentenberechnung</a:t>
          </a:r>
        </a:p>
      </xdr:txBody>
    </xdr:sp>
    <xdr:clientData/>
  </xdr:twoCellAnchor>
  <xdr:twoCellAnchor>
    <xdr:from>
      <xdr:col>3</xdr:col>
      <xdr:colOff>485775</xdr:colOff>
      <xdr:row>13</xdr:row>
      <xdr:rowOff>0</xdr:rowOff>
    </xdr:from>
    <xdr:to>
      <xdr:col>6</xdr:col>
      <xdr:colOff>0</xdr:colOff>
      <xdr:row>14</xdr:row>
      <xdr:rowOff>0</xdr:rowOff>
    </xdr:to>
    <xdr:sp macro="" textlink="">
      <xdr:nvSpPr>
        <xdr:cNvPr id="1043" name="Rectangle 19">
          <a:hlinkClick xmlns:r="http://schemas.openxmlformats.org/officeDocument/2006/relationships" r:id="rId3"/>
        </xdr:cNvPr>
        <xdr:cNvSpPr>
          <a:spLocks noChangeArrowheads="1"/>
        </xdr:cNvSpPr>
      </xdr:nvSpPr>
      <xdr:spPr bwMode="auto">
        <a:xfrm>
          <a:off x="3533775" y="3009900"/>
          <a:ext cx="1514475" cy="25717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579400"/>
              </a:solidFill>
              <a:latin typeface="Arial"/>
              <a:cs typeface="Arial"/>
            </a:rPr>
            <a:t>Beispiele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11</xdr:row>
      <xdr:rowOff>209550</xdr:rowOff>
    </xdr:from>
    <xdr:to>
      <xdr:col>6</xdr:col>
      <xdr:colOff>0</xdr:colOff>
      <xdr:row>11</xdr:row>
      <xdr:rowOff>219075</xdr:rowOff>
    </xdr:to>
    <xdr:sp macro="" textlink="">
      <xdr:nvSpPr>
        <xdr:cNvPr id="3074" name="Line 2"/>
        <xdr:cNvSpPr>
          <a:spLocks noChangeShapeType="1"/>
        </xdr:cNvSpPr>
      </xdr:nvSpPr>
      <xdr:spPr bwMode="auto">
        <a:xfrm flipV="1">
          <a:off x="228600" y="2381250"/>
          <a:ext cx="4819650" cy="9525"/>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2809875</xdr:colOff>
      <xdr:row>13</xdr:row>
      <xdr:rowOff>0</xdr:rowOff>
    </xdr:from>
    <xdr:to>
      <xdr:col>2</xdr:col>
      <xdr:colOff>0</xdr:colOff>
      <xdr:row>14</xdr:row>
      <xdr:rowOff>0</xdr:rowOff>
    </xdr:to>
    <xdr:sp macro="" textlink="">
      <xdr:nvSpPr>
        <xdr:cNvPr id="3076" name="Rectangle 4"/>
        <xdr:cNvSpPr>
          <a:spLocks noChangeArrowheads="1"/>
        </xdr:cNvSpPr>
      </xdr:nvSpPr>
      <xdr:spPr bwMode="auto">
        <a:xfrm>
          <a:off x="2286000" y="3009900"/>
          <a:ext cx="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36577C"/>
              </a:solidFill>
              <a:latin typeface="Arial"/>
              <a:cs typeface="Arial"/>
            </a:rPr>
            <a:t>Rentenrechnung</a:t>
          </a:r>
        </a:p>
      </xdr:txBody>
    </xdr:sp>
    <xdr:clientData/>
  </xdr:twoCellAnchor>
  <xdr:twoCellAnchor>
    <xdr:from>
      <xdr:col>1</xdr:col>
      <xdr:colOff>0</xdr:colOff>
      <xdr:row>13</xdr:row>
      <xdr:rowOff>0</xdr:rowOff>
    </xdr:from>
    <xdr:to>
      <xdr:col>1</xdr:col>
      <xdr:colOff>1514475</xdr:colOff>
      <xdr:row>14</xdr:row>
      <xdr:rowOff>0</xdr:rowOff>
    </xdr:to>
    <xdr:sp macro="" textlink="">
      <xdr:nvSpPr>
        <xdr:cNvPr id="3081" name="Rectangle 9">
          <a:hlinkClick xmlns:r="http://schemas.openxmlformats.org/officeDocument/2006/relationships" r:id="rId1"/>
        </xdr:cNvPr>
        <xdr:cNvSpPr>
          <a:spLocks noChangeArrowheads="1"/>
        </xdr:cNvSpPr>
      </xdr:nvSpPr>
      <xdr:spPr bwMode="auto">
        <a:xfrm>
          <a:off x="190500" y="3009900"/>
          <a:ext cx="151447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579400"/>
              </a:solidFill>
              <a:latin typeface="Arial"/>
              <a:cs typeface="Arial"/>
            </a:rPr>
            <a:t>Startseite                </a:t>
          </a:r>
        </a:p>
      </xdr:txBody>
    </xdr:sp>
    <xdr:clientData/>
  </xdr:twoCellAnchor>
  <xdr:twoCellAnchor>
    <xdr:from>
      <xdr:col>1</xdr:col>
      <xdr:colOff>1666875</xdr:colOff>
      <xdr:row>13</xdr:row>
      <xdr:rowOff>0</xdr:rowOff>
    </xdr:from>
    <xdr:to>
      <xdr:col>3</xdr:col>
      <xdr:colOff>323850</xdr:colOff>
      <xdr:row>14</xdr:row>
      <xdr:rowOff>0</xdr:rowOff>
    </xdr:to>
    <xdr:sp macro="" textlink="">
      <xdr:nvSpPr>
        <xdr:cNvPr id="3082" name="Rectangle 10">
          <a:hlinkClick xmlns:r="http://schemas.openxmlformats.org/officeDocument/2006/relationships" r:id="rId2"/>
        </xdr:cNvPr>
        <xdr:cNvSpPr>
          <a:spLocks noChangeArrowheads="1"/>
        </xdr:cNvSpPr>
      </xdr:nvSpPr>
      <xdr:spPr bwMode="auto">
        <a:xfrm>
          <a:off x="1857375" y="3009900"/>
          <a:ext cx="151447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579400"/>
              </a:solidFill>
              <a:latin typeface="Arial"/>
              <a:cs typeface="Arial"/>
            </a:rPr>
            <a:t>Einlagenrechnung</a:t>
          </a:r>
        </a:p>
      </xdr:txBody>
    </xdr:sp>
    <xdr:clientData/>
  </xdr:twoCellAnchor>
  <xdr:twoCellAnchor>
    <xdr:from>
      <xdr:col>3</xdr:col>
      <xdr:colOff>485775</xdr:colOff>
      <xdr:row>13</xdr:row>
      <xdr:rowOff>0</xdr:rowOff>
    </xdr:from>
    <xdr:to>
      <xdr:col>6</xdr:col>
      <xdr:colOff>0</xdr:colOff>
      <xdr:row>14</xdr:row>
      <xdr:rowOff>0</xdr:rowOff>
    </xdr:to>
    <xdr:sp macro="" textlink="">
      <xdr:nvSpPr>
        <xdr:cNvPr id="3083" name="Rectangle 11">
          <a:hlinkClick xmlns:r="http://schemas.openxmlformats.org/officeDocument/2006/relationships" r:id="rId3"/>
        </xdr:cNvPr>
        <xdr:cNvSpPr>
          <a:spLocks noChangeArrowheads="1"/>
        </xdr:cNvSpPr>
      </xdr:nvSpPr>
      <xdr:spPr bwMode="auto">
        <a:xfrm>
          <a:off x="3533775" y="3009900"/>
          <a:ext cx="151447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579400"/>
              </a:solidFill>
              <a:latin typeface="Arial"/>
              <a:cs typeface="Arial"/>
            </a:rPr>
            <a:t>Beispiele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17</xdr:row>
      <xdr:rowOff>0</xdr:rowOff>
    </xdr:from>
    <xdr:to>
      <xdr:col>1</xdr:col>
      <xdr:colOff>1514475</xdr:colOff>
      <xdr:row>18</xdr:row>
      <xdr:rowOff>0</xdr:rowOff>
    </xdr:to>
    <xdr:sp macro="" textlink="">
      <xdr:nvSpPr>
        <xdr:cNvPr id="4099" name="Rectangle 3">
          <a:hlinkClick xmlns:r="http://schemas.openxmlformats.org/officeDocument/2006/relationships" r:id="rId1"/>
        </xdr:cNvPr>
        <xdr:cNvSpPr>
          <a:spLocks noChangeArrowheads="1"/>
        </xdr:cNvSpPr>
      </xdr:nvSpPr>
      <xdr:spPr bwMode="auto">
        <a:xfrm>
          <a:off x="190500" y="3581400"/>
          <a:ext cx="1514475" cy="25717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579400"/>
              </a:solidFill>
              <a:latin typeface="Arial"/>
              <a:cs typeface="Arial"/>
            </a:rPr>
            <a:t>Startseite                      </a:t>
          </a:r>
        </a:p>
      </xdr:txBody>
    </xdr:sp>
    <xdr:clientData/>
  </xdr:twoCellAnchor>
  <xdr:twoCellAnchor>
    <xdr:from>
      <xdr:col>3</xdr:col>
      <xdr:colOff>0</xdr:colOff>
      <xdr:row>17</xdr:row>
      <xdr:rowOff>0</xdr:rowOff>
    </xdr:from>
    <xdr:to>
      <xdr:col>4</xdr:col>
      <xdr:colOff>561975</xdr:colOff>
      <xdr:row>18</xdr:row>
      <xdr:rowOff>0</xdr:rowOff>
    </xdr:to>
    <xdr:sp macro="" textlink="">
      <xdr:nvSpPr>
        <xdr:cNvPr id="4100" name="Rectangle 4">
          <a:hlinkClick xmlns:r="http://schemas.openxmlformats.org/officeDocument/2006/relationships" r:id="rId2"/>
        </xdr:cNvPr>
        <xdr:cNvSpPr>
          <a:spLocks noChangeArrowheads="1"/>
        </xdr:cNvSpPr>
      </xdr:nvSpPr>
      <xdr:spPr bwMode="auto">
        <a:xfrm>
          <a:off x="2676525" y="3581400"/>
          <a:ext cx="1514475" cy="25717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579400"/>
              </a:solidFill>
              <a:latin typeface="Arial"/>
              <a:cs typeface="Arial"/>
            </a:rPr>
            <a:t>Einlagenrechnung</a:t>
          </a:r>
        </a:p>
      </xdr:txBody>
    </xdr:sp>
    <xdr:clientData/>
  </xdr:twoCellAnchor>
  <xdr:twoCellAnchor>
    <xdr:from>
      <xdr:col>5</xdr:col>
      <xdr:colOff>390525</xdr:colOff>
      <xdr:row>17</xdr:row>
      <xdr:rowOff>0</xdr:rowOff>
    </xdr:from>
    <xdr:to>
      <xdr:col>7</xdr:col>
      <xdr:colOff>0</xdr:colOff>
      <xdr:row>18</xdr:row>
      <xdr:rowOff>0</xdr:rowOff>
    </xdr:to>
    <xdr:sp macro="" textlink="">
      <xdr:nvSpPr>
        <xdr:cNvPr id="4101" name="Rectangle 5">
          <a:hlinkClick xmlns:r="http://schemas.openxmlformats.org/officeDocument/2006/relationships" r:id="rId3"/>
        </xdr:cNvPr>
        <xdr:cNvSpPr>
          <a:spLocks noChangeArrowheads="1"/>
        </xdr:cNvSpPr>
      </xdr:nvSpPr>
      <xdr:spPr bwMode="auto">
        <a:xfrm>
          <a:off x="4972050" y="3581400"/>
          <a:ext cx="1514475" cy="25717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579400"/>
              </a:solidFill>
              <a:latin typeface="Arial"/>
              <a:cs typeface="Arial"/>
            </a:rPr>
            <a:t>Rentenberechnung</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showRowColHeaders="0" tabSelected="1" zoomScale="115" zoomScaleNormal="115" workbookViewId="0">
      <selection activeCell="B3" sqref="B3"/>
    </sheetView>
  </sheetViews>
  <sheetFormatPr baseColWidth="10" defaultColWidth="0" defaultRowHeight="15" zeroHeight="1" x14ac:dyDescent="0.2"/>
  <cols>
    <col min="1" max="1" width="2.21875" customWidth="1"/>
    <col min="2" max="2" width="56.6640625" customWidth="1"/>
    <col min="3" max="3" width="2.21875" customWidth="1"/>
    <col min="4" max="16384" width="11.5546875" hidden="1"/>
  </cols>
  <sheetData>
    <row r="1" spans="1:3" x14ac:dyDescent="0.2">
      <c r="A1" s="13"/>
      <c r="B1" s="13"/>
      <c r="C1" s="13"/>
    </row>
    <row r="2" spans="1:3" s="1" customFormat="1" ht="24.75" customHeight="1" x14ac:dyDescent="0.2">
      <c r="A2" s="13"/>
      <c r="B2" s="14" t="s">
        <v>29</v>
      </c>
      <c r="C2" s="15"/>
    </row>
    <row r="3" spans="1:3" ht="191.25" customHeight="1" x14ac:dyDescent="0.2">
      <c r="A3" s="13"/>
      <c r="B3" s="16" t="s">
        <v>30</v>
      </c>
      <c r="C3" s="13"/>
    </row>
    <row r="4" spans="1:3" ht="6" customHeight="1" x14ac:dyDescent="0.2">
      <c r="A4" s="13"/>
      <c r="B4" s="13"/>
      <c r="C4" s="13"/>
    </row>
    <row r="5" spans="1:3" ht="20.25" customHeight="1" x14ac:dyDescent="0.2">
      <c r="A5" s="13"/>
      <c r="B5" s="13"/>
      <c r="C5" s="13"/>
    </row>
    <row r="6" spans="1:3" s="1" customFormat="1" ht="6.75" customHeight="1" x14ac:dyDescent="0.2">
      <c r="A6" s="13"/>
      <c r="B6" s="13"/>
      <c r="C6" s="13"/>
    </row>
    <row r="7" spans="1:3" s="1" customFormat="1" x14ac:dyDescent="0.2">
      <c r="A7" s="13"/>
      <c r="B7" s="17" t="s">
        <v>46</v>
      </c>
      <c r="C7" s="17"/>
    </row>
    <row r="8" spans="1:3" s="1" customFormat="1" ht="6.75" customHeight="1" x14ac:dyDescent="0.2">
      <c r="A8" s="13"/>
      <c r="B8" s="13"/>
      <c r="C8" s="13"/>
    </row>
  </sheetData>
  <sheetProtection password="C1F4" sheet="1" objects="1" scenarios="1" selectLockedCells="1"/>
  <mergeCells count="1">
    <mergeCell ref="B7:C7"/>
  </mergeCells>
  <phoneticPr fontId="12" type="noConversion"/>
  <pageMargins left="0.78740157499999996" right="0.78740157499999996" top="0.984251969" bottom="0.984251969" header="0.4921259845" footer="0.492125984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autoPageBreaks="0"/>
  </sheetPr>
  <dimension ref="A1:M17"/>
  <sheetViews>
    <sheetView showGridLines="0" showRowColHeaders="0" zoomScale="115" zoomScaleNormal="115" workbookViewId="0">
      <selection activeCell="D4" sqref="D4"/>
    </sheetView>
  </sheetViews>
  <sheetFormatPr baseColWidth="10" defaultColWidth="0" defaultRowHeight="15" zeroHeight="1" x14ac:dyDescent="0.2"/>
  <cols>
    <col min="1" max="1" width="2.21875" style="1" customWidth="1"/>
    <col min="2" max="2" width="24.44140625" style="1" customWidth="1"/>
    <col min="3" max="3" width="8.88671875" style="1" customWidth="1"/>
    <col min="4" max="4" width="10.5546875" style="1" customWidth="1"/>
    <col min="5" max="5" width="2.21875" style="1" customWidth="1"/>
    <col min="6" max="6" width="10.5546875" style="1" customWidth="1"/>
    <col min="7" max="7" width="2.21875" style="1" customWidth="1"/>
    <col min="8" max="8" width="5.44140625" style="1" hidden="1"/>
    <col min="9" max="9" width="12.44140625" style="1" hidden="1"/>
    <col min="10" max="10" width="12.77734375" style="1" hidden="1"/>
    <col min="11" max="11" width="11.5546875" style="1" hidden="1"/>
    <col min="12" max="13" width="15.21875" style="1" hidden="1"/>
    <col min="14" max="16384" width="11.5546875" style="1" hidden="1"/>
  </cols>
  <sheetData>
    <row r="1" spans="1:11" ht="32.25" customHeight="1" x14ac:dyDescent="0.2">
      <c r="A1" s="18"/>
      <c r="B1" s="19" t="s">
        <v>0</v>
      </c>
      <c r="C1" s="19"/>
      <c r="D1" s="19"/>
      <c r="E1" s="19"/>
      <c r="F1" s="19"/>
      <c r="G1" s="18"/>
      <c r="I1" s="1" t="s">
        <v>5</v>
      </c>
      <c r="J1" s="1" t="s">
        <v>17</v>
      </c>
      <c r="K1" s="1" t="s">
        <v>9</v>
      </c>
    </row>
    <row r="2" spans="1:11" ht="14.25" customHeight="1" x14ac:dyDescent="0.2">
      <c r="A2" s="13"/>
      <c r="B2" s="20" t="str">
        <f>IF(ISBLANK(Eingabe),"","Berechnung "&amp; VLOOKUP(Eingabe,ArtTabelle,2,FALSE))</f>
        <v>Berechnung des Anfangskapitals</v>
      </c>
      <c r="C2" s="20"/>
      <c r="D2" s="20"/>
      <c r="E2" s="20"/>
      <c r="F2" s="20"/>
      <c r="G2" s="13"/>
      <c r="I2" s="1" t="s">
        <v>3</v>
      </c>
      <c r="J2" s="1" t="s">
        <v>18</v>
      </c>
      <c r="K2" s="1" t="s">
        <v>25</v>
      </c>
    </row>
    <row r="3" spans="1:11" ht="14.25" customHeight="1" x14ac:dyDescent="0.2">
      <c r="A3" s="13"/>
      <c r="B3" s="21"/>
      <c r="C3" s="21"/>
      <c r="D3" s="21"/>
      <c r="E3" s="21"/>
      <c r="F3" s="21"/>
      <c r="G3" s="13"/>
      <c r="I3" s="1" t="s">
        <v>16</v>
      </c>
      <c r="J3" s="1" t="s">
        <v>20</v>
      </c>
      <c r="K3" s="1" t="s">
        <v>28</v>
      </c>
    </row>
    <row r="4" spans="1:11" x14ac:dyDescent="0.2">
      <c r="A4" s="13"/>
      <c r="B4" s="22" t="s">
        <v>1</v>
      </c>
      <c r="C4" s="22"/>
      <c r="D4" s="44" t="s">
        <v>3</v>
      </c>
      <c r="E4" s="39" t="s">
        <v>8</v>
      </c>
      <c r="F4" s="23"/>
      <c r="G4" s="13"/>
      <c r="I4" s="1" t="s">
        <v>13</v>
      </c>
      <c r="J4" s="1" t="s">
        <v>23</v>
      </c>
      <c r="K4" s="1" t="s">
        <v>26</v>
      </c>
    </row>
    <row r="5" spans="1:11" ht="5.25" customHeight="1" x14ac:dyDescent="0.2">
      <c r="A5" s="13"/>
      <c r="B5" s="23"/>
      <c r="C5" s="23"/>
      <c r="D5" s="45"/>
      <c r="E5" s="23"/>
      <c r="F5" s="23"/>
      <c r="G5" s="13"/>
      <c r="I5" s="1" t="s">
        <v>2</v>
      </c>
      <c r="J5" s="1" t="s">
        <v>6</v>
      </c>
      <c r="K5" s="1" t="s">
        <v>43</v>
      </c>
    </row>
    <row r="6" spans="1:11" x14ac:dyDescent="0.2">
      <c r="A6" s="13"/>
      <c r="B6" s="24"/>
      <c r="C6" s="24"/>
      <c r="D6" s="52" t="s">
        <v>12</v>
      </c>
      <c r="E6" s="35"/>
      <c r="F6" s="38" t="s">
        <v>11</v>
      </c>
      <c r="G6" s="13"/>
      <c r="I6" s="1" t="s">
        <v>4</v>
      </c>
      <c r="J6" s="1" t="s">
        <v>19</v>
      </c>
      <c r="K6" s="1" t="s">
        <v>27</v>
      </c>
    </row>
    <row r="7" spans="1:11" ht="15" customHeight="1" x14ac:dyDescent="0.25">
      <c r="A7" s="13"/>
      <c r="B7" s="25" t="s">
        <v>3</v>
      </c>
      <c r="C7" s="41"/>
      <c r="D7" s="46">
        <v>10000</v>
      </c>
      <c r="E7" s="35"/>
      <c r="F7" s="49">
        <f>IF(Eingabe="Anfangskapital",K8,"")</f>
        <v>19661.635753540293</v>
      </c>
      <c r="G7" s="13"/>
      <c r="I7" s="3" t="s">
        <v>22</v>
      </c>
      <c r="J7" s="3" t="s">
        <v>5</v>
      </c>
      <c r="K7" s="3" t="s">
        <v>7</v>
      </c>
    </row>
    <row r="8" spans="1:11" x14ac:dyDescent="0.2">
      <c r="A8" s="13"/>
      <c r="B8" s="27" t="s">
        <v>16</v>
      </c>
      <c r="C8" s="27"/>
      <c r="D8" s="47">
        <v>100000</v>
      </c>
      <c r="E8" s="35"/>
      <c r="F8" s="49" t="str">
        <f>IF(Eingabe="Endkapital",K9,"")</f>
        <v/>
      </c>
      <c r="G8" s="13"/>
      <c r="I8" s="1">
        <f>IF(C9="jährlich",1,12)</f>
        <v>1</v>
      </c>
      <c r="J8" s="1" t="s">
        <v>3</v>
      </c>
      <c r="K8" s="2">
        <f>PV(zinssatz,Laufzeit,Rate*Turnus,-EKapital,0)</f>
        <v>19661.635753540293</v>
      </c>
    </row>
    <row r="9" spans="1:11" x14ac:dyDescent="0.2">
      <c r="A9" s="13"/>
      <c r="B9" s="29" t="s">
        <v>21</v>
      </c>
      <c r="C9" s="48" t="s">
        <v>14</v>
      </c>
      <c r="D9" s="46">
        <v>2400</v>
      </c>
      <c r="E9" s="35"/>
      <c r="F9" s="50" t="str">
        <f>IF(Eingabe="Sparrate",K10,"")</f>
        <v/>
      </c>
      <c r="G9" s="13"/>
      <c r="J9" s="1" t="s">
        <v>16</v>
      </c>
      <c r="K9" s="2">
        <f>FV(zinssatz,Laufzeit,-Rate*Turnus,-AKapital,)</f>
        <v>82550.011120247189</v>
      </c>
    </row>
    <row r="10" spans="1:11" x14ac:dyDescent="0.2">
      <c r="A10" s="13"/>
      <c r="B10" s="27" t="s">
        <v>15</v>
      </c>
      <c r="C10" s="27"/>
      <c r="D10" s="46">
        <v>20</v>
      </c>
      <c r="E10" s="35"/>
      <c r="F10" s="50" t="str">
        <f>IF(Eingabe="Laufzeit",K11,"")</f>
        <v/>
      </c>
      <c r="G10" s="13"/>
      <c r="J10" s="1" t="s">
        <v>13</v>
      </c>
      <c r="K10" s="2">
        <f>PMT(zinssatz,Laufzeit,AKapital,-EKapital,0)/Turnus</f>
        <v>3049.4136837173214</v>
      </c>
    </row>
    <row r="11" spans="1:11" x14ac:dyDescent="0.2">
      <c r="A11" s="13"/>
      <c r="B11" s="30" t="s">
        <v>10</v>
      </c>
      <c r="C11" s="42"/>
      <c r="D11" s="43">
        <v>0.03</v>
      </c>
      <c r="E11" s="35"/>
      <c r="F11" s="51" t="str">
        <f>IF(Eingabe="Zinssatz",K12,"")</f>
        <v/>
      </c>
      <c r="G11" s="13"/>
      <c r="J11" s="1" t="s">
        <v>2</v>
      </c>
      <c r="K11" s="1">
        <f>ROUND(NPER(zinssatz,Rate*Turnus,AKapital,-EKapital,0),1)</f>
        <v>23.4</v>
      </c>
    </row>
    <row r="12" spans="1:11" ht="22.5" customHeight="1" x14ac:dyDescent="0.2">
      <c r="A12" s="13"/>
      <c r="B12" s="32" t="s">
        <v>24</v>
      </c>
      <c r="C12" s="33"/>
      <c r="D12" s="33"/>
      <c r="E12" s="37"/>
      <c r="F12" s="23"/>
      <c r="G12" s="13"/>
      <c r="J12" s="1" t="s">
        <v>4</v>
      </c>
      <c r="K12" s="4">
        <f>RATE(Laufzeit,Rate*Turnus,AKapital,-EKapital,0)</f>
        <v>4.5471487092942159E-2</v>
      </c>
    </row>
    <row r="13" spans="1:11" ht="43.5" customHeight="1" x14ac:dyDescent="0.2">
      <c r="A13" s="13"/>
      <c r="B13" s="34" t="str">
        <f>IF(ISBLANK(Eingabe),"",VLOOKUP(Eingabe,ArtTabelle,3,FALSE))</f>
        <v>Sie legen regelmäßig über die gesamte Laufzeit den angegebenen Sparbetrag zum definierten Zinssatz an. Wie hoch muss das Anfangskapital sein, damit Sie am Ende der Ansparzeit das gewünschte Endkapital erhalten?</v>
      </c>
      <c r="C13" s="34"/>
      <c r="D13" s="34"/>
      <c r="E13" s="34"/>
      <c r="F13" s="34"/>
      <c r="G13" s="13"/>
    </row>
    <row r="14" spans="1:11" customFormat="1" ht="20.25" customHeight="1" x14ac:dyDescent="0.2">
      <c r="A14" s="13"/>
      <c r="B14" s="13"/>
      <c r="C14" s="13"/>
      <c r="D14" s="13"/>
      <c r="E14" s="13"/>
      <c r="F14" s="13"/>
      <c r="G14" s="13"/>
    </row>
    <row r="15" spans="1:11" ht="6.75" customHeight="1" x14ac:dyDescent="0.2">
      <c r="A15" s="13"/>
      <c r="B15" s="13"/>
      <c r="C15" s="13"/>
      <c r="D15" s="13"/>
      <c r="E15" s="13"/>
      <c r="F15" s="13"/>
      <c r="G15" s="13"/>
    </row>
    <row r="16" spans="1:11" x14ac:dyDescent="0.2">
      <c r="A16" s="13"/>
      <c r="B16" s="17" t="s">
        <v>46</v>
      </c>
      <c r="C16" s="17"/>
      <c r="D16" s="17"/>
      <c r="E16" s="17"/>
      <c r="F16" s="17"/>
      <c r="G16" s="13"/>
    </row>
    <row r="17" spans="1:7" ht="6.75" customHeight="1" x14ac:dyDescent="0.2">
      <c r="A17" s="13"/>
      <c r="B17" s="13"/>
      <c r="C17" s="13"/>
      <c r="D17" s="13"/>
      <c r="E17" s="13"/>
      <c r="F17" s="13"/>
      <c r="G17" s="13"/>
    </row>
  </sheetData>
  <sheetProtection password="C1F4" sheet="1" objects="1" scenarios="1" selectLockedCells="1"/>
  <mergeCells count="9">
    <mergeCell ref="B16:F16"/>
    <mergeCell ref="B1:F1"/>
    <mergeCell ref="B13:F13"/>
    <mergeCell ref="B2:F2"/>
    <mergeCell ref="B4:C4"/>
    <mergeCell ref="B7:C7"/>
    <mergeCell ref="B8:C8"/>
    <mergeCell ref="B10:C10"/>
    <mergeCell ref="B11:C11"/>
  </mergeCells>
  <phoneticPr fontId="0" type="noConversion"/>
  <conditionalFormatting sqref="E4">
    <cfRule type="expression" dxfId="6" priority="1" stopIfTrue="1">
      <formula>ISBLANK($D$4)</formula>
    </cfRule>
  </conditionalFormatting>
  <conditionalFormatting sqref="D7">
    <cfRule type="expression" dxfId="5" priority="2" stopIfTrue="1">
      <formula>Eingabe="Anfangskapital"</formula>
    </cfRule>
  </conditionalFormatting>
  <conditionalFormatting sqref="D8">
    <cfRule type="expression" dxfId="4" priority="3" stopIfTrue="1">
      <formula>Eingabe="Endkapital"</formula>
    </cfRule>
  </conditionalFormatting>
  <conditionalFormatting sqref="D9">
    <cfRule type="expression" dxfId="3" priority="4" stopIfTrue="1">
      <formula>Eingabe="Sparrate"</formula>
    </cfRule>
  </conditionalFormatting>
  <conditionalFormatting sqref="D10">
    <cfRule type="expression" dxfId="2" priority="5" stopIfTrue="1">
      <formula>Eingabe="Laufzeit"</formula>
    </cfRule>
  </conditionalFormatting>
  <conditionalFormatting sqref="D11">
    <cfRule type="expression" dxfId="1" priority="6" stopIfTrue="1">
      <formula>Eingabe="Zinssatz"</formula>
    </cfRule>
  </conditionalFormatting>
  <conditionalFormatting sqref="F7:F11">
    <cfRule type="cellIs" dxfId="0" priority="7" stopIfTrue="1" operator="notEqual">
      <formula>""</formula>
    </cfRule>
  </conditionalFormatting>
  <dataValidations count="2">
    <dataValidation type="list" allowBlank="1" showInputMessage="1" showErrorMessage="1" errorTitle="Hinweis" error="Bitte wählen Sie aus der Liste eine Berechnungsart aus." sqref="D4">
      <formula1>Arten</formula1>
    </dataValidation>
    <dataValidation type="list" allowBlank="1" showInputMessage="1" showErrorMessage="1" errorTitle="Hinweis" error="Bitte wählen Sie einen Wert aus der Liste." sqref="C9">
      <formula1>"monatlich,jährlich"</formula1>
    </dataValidation>
  </dataValidations>
  <printOptions horizontalCentered="1"/>
  <pageMargins left="0.78740157480314965" right="0.78740157480314965" top="0.98425196850393704" bottom="0.98425196850393704" header="0.51181102362204722" footer="0.51181102362204722"/>
  <pageSetup paperSize="9" orientation="portrait" horizontalDpi="4294967293"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autoPageBreaks="0"/>
  </sheetPr>
  <dimension ref="A1:M17"/>
  <sheetViews>
    <sheetView showGridLines="0" showRowColHeaders="0" zoomScale="115" zoomScaleNormal="115" workbookViewId="0">
      <selection activeCell="D4" sqref="D4"/>
    </sheetView>
  </sheetViews>
  <sheetFormatPr baseColWidth="10" defaultColWidth="0" defaultRowHeight="15" zeroHeight="1" x14ac:dyDescent="0.2"/>
  <cols>
    <col min="1" max="1" width="2.21875" style="1" customWidth="1"/>
    <col min="2" max="2" width="24.44140625" style="1" customWidth="1"/>
    <col min="3" max="3" width="8.88671875" style="1" customWidth="1"/>
    <col min="4" max="4" width="10.5546875" style="1" customWidth="1"/>
    <col min="5" max="5" width="2.21875" style="1" customWidth="1"/>
    <col min="6" max="6" width="10.5546875" style="1" customWidth="1"/>
    <col min="7" max="7" width="2.21875" style="1" customWidth="1"/>
    <col min="8" max="8" width="5.44140625" style="1" hidden="1"/>
    <col min="9" max="9" width="12.44140625" style="1" hidden="1"/>
    <col min="10" max="10" width="12.77734375" style="1" hidden="1"/>
    <col min="11" max="11" width="11.5546875" style="1" hidden="1"/>
    <col min="12" max="13" width="15.21875" style="1" hidden="1"/>
    <col min="14" max="16384" width="11.5546875" style="1" hidden="1"/>
  </cols>
  <sheetData>
    <row r="1" spans="1:11" ht="32.25" customHeight="1" x14ac:dyDescent="0.2">
      <c r="A1" s="18"/>
      <c r="B1" s="19" t="s">
        <v>31</v>
      </c>
      <c r="C1" s="19"/>
      <c r="D1" s="19"/>
      <c r="E1" s="19"/>
      <c r="F1" s="19"/>
      <c r="G1" s="18"/>
      <c r="I1" s="1" t="s">
        <v>5</v>
      </c>
      <c r="J1" s="1" t="s">
        <v>17</v>
      </c>
      <c r="K1" s="1" t="s">
        <v>9</v>
      </c>
    </row>
    <row r="2" spans="1:11" ht="14.25" customHeight="1" x14ac:dyDescent="0.2">
      <c r="A2" s="13"/>
      <c r="B2" s="20" t="str">
        <f>IF(ISBLANK(Eingabe),"","Berechnung "&amp; VLOOKUP(Eingabe,ArtTabelle,2,FALSE))</f>
        <v>Berechnung des Zinssatzes</v>
      </c>
      <c r="C2" s="20"/>
      <c r="D2" s="20"/>
      <c r="E2" s="20"/>
      <c r="F2" s="20"/>
      <c r="G2" s="13"/>
      <c r="I2" s="1" t="s">
        <v>3</v>
      </c>
      <c r="J2" s="1" t="s">
        <v>18</v>
      </c>
      <c r="K2" s="1" t="s">
        <v>44</v>
      </c>
    </row>
    <row r="3" spans="1:11" ht="14.25" customHeight="1" x14ac:dyDescent="0.2">
      <c r="A3" s="13"/>
      <c r="B3" s="21"/>
      <c r="C3" s="21"/>
      <c r="D3" s="21"/>
      <c r="E3" s="21"/>
      <c r="F3" s="21"/>
      <c r="G3" s="13"/>
      <c r="I3" s="1" t="s">
        <v>16</v>
      </c>
      <c r="J3" s="1" t="s">
        <v>33</v>
      </c>
      <c r="K3" s="1" t="s">
        <v>32</v>
      </c>
    </row>
    <row r="4" spans="1:11" x14ac:dyDescent="0.2">
      <c r="A4" s="13"/>
      <c r="B4" s="22" t="s">
        <v>1</v>
      </c>
      <c r="C4" s="22"/>
      <c r="D4" s="6" t="s">
        <v>4</v>
      </c>
      <c r="E4" s="39" t="s">
        <v>8</v>
      </c>
      <c r="F4" s="23"/>
      <c r="G4" s="13"/>
      <c r="I4" s="1" t="s">
        <v>35</v>
      </c>
      <c r="J4" s="1" t="s">
        <v>34</v>
      </c>
      <c r="K4" s="1" t="s">
        <v>36</v>
      </c>
    </row>
    <row r="5" spans="1:11" ht="5.25" customHeight="1" x14ac:dyDescent="0.2">
      <c r="A5" s="13"/>
      <c r="B5" s="23"/>
      <c r="C5" s="23"/>
      <c r="D5" s="23"/>
      <c r="E5" s="23"/>
      <c r="F5" s="23"/>
      <c r="G5" s="13"/>
      <c r="I5" s="1" t="s">
        <v>2</v>
      </c>
      <c r="J5" s="1" t="s">
        <v>6</v>
      </c>
      <c r="K5" s="1" t="s">
        <v>37</v>
      </c>
    </row>
    <row r="6" spans="1:11" x14ac:dyDescent="0.2">
      <c r="A6" s="13"/>
      <c r="B6" s="24"/>
      <c r="C6" s="24"/>
      <c r="D6" s="35" t="s">
        <v>12</v>
      </c>
      <c r="E6" s="35"/>
      <c r="F6" s="38" t="s">
        <v>11</v>
      </c>
      <c r="G6" s="13"/>
      <c r="I6" s="1" t="s">
        <v>4</v>
      </c>
      <c r="J6" s="1" t="s">
        <v>19</v>
      </c>
      <c r="K6" s="1" t="s">
        <v>45</v>
      </c>
    </row>
    <row r="7" spans="1:11" ht="15" customHeight="1" x14ac:dyDescent="0.25">
      <c r="A7" s="13"/>
      <c r="B7" s="25" t="s">
        <v>3</v>
      </c>
      <c r="C7" s="26"/>
      <c r="D7" s="7">
        <v>70000</v>
      </c>
      <c r="E7" s="35"/>
      <c r="F7" s="36" t="str">
        <f>IF(Eingabe="Anfangskapital",K8,"")</f>
        <v/>
      </c>
      <c r="G7" s="13"/>
      <c r="I7" s="3" t="s">
        <v>22</v>
      </c>
      <c r="J7" s="3" t="s">
        <v>5</v>
      </c>
      <c r="K7" s="3" t="s">
        <v>7</v>
      </c>
    </row>
    <row r="8" spans="1:11" x14ac:dyDescent="0.2">
      <c r="A8" s="13"/>
      <c r="B8" s="27" t="s">
        <v>16</v>
      </c>
      <c r="C8" s="28"/>
      <c r="D8" s="7">
        <v>100000</v>
      </c>
      <c r="E8" s="35"/>
      <c r="F8" s="36" t="str">
        <f>IF(Eingabe="Endkapital",K9,"")</f>
        <v/>
      </c>
      <c r="G8" s="13"/>
      <c r="I8" s="1">
        <f>IF(C9="jährlich",1,12)</f>
        <v>1</v>
      </c>
      <c r="J8" s="1" t="s">
        <v>3</v>
      </c>
      <c r="K8" s="2">
        <f>PV(zinssatz,Laufzeit,-Rate*Turnus,-EKapital,0)</f>
        <v>67598.253109396028</v>
      </c>
    </row>
    <row r="9" spans="1:11" x14ac:dyDescent="0.2">
      <c r="A9" s="13"/>
      <c r="B9" s="29" t="s">
        <v>21</v>
      </c>
      <c r="C9" s="8" t="s">
        <v>14</v>
      </c>
      <c r="D9" s="7">
        <v>2400</v>
      </c>
      <c r="E9" s="35"/>
      <c r="F9" s="36" t="str">
        <f>IF(Eingabe="Zahlrate",K10,"")</f>
        <v/>
      </c>
      <c r="G9" s="13"/>
      <c r="J9" s="1" t="s">
        <v>16</v>
      </c>
      <c r="K9" s="2">
        <f>FV(zinssatz,Laufzeit,Rate*Turnus,-AKapital,)</f>
        <v>106372.54951317728</v>
      </c>
    </row>
    <row r="10" spans="1:11" x14ac:dyDescent="0.2">
      <c r="A10" s="13"/>
      <c r="B10" s="27" t="s">
        <v>15</v>
      </c>
      <c r="C10" s="28"/>
      <c r="D10" s="7">
        <v>20</v>
      </c>
      <c r="E10" s="35"/>
      <c r="F10" s="36" t="str">
        <f>IF(Eingabe="Laufzeit",K11,"")</f>
        <v/>
      </c>
      <c r="G10" s="13"/>
      <c r="J10" s="1" t="s">
        <v>13</v>
      </c>
      <c r="K10" s="2">
        <f>PMT(zinssatz,Laufzeit,-AKapital,EKapital,0)/Turnus</f>
        <v>2592.722384279261</v>
      </c>
    </row>
    <row r="11" spans="1:11" x14ac:dyDescent="0.2">
      <c r="A11" s="13"/>
      <c r="B11" s="30" t="s">
        <v>10</v>
      </c>
      <c r="C11" s="31"/>
      <c r="D11" s="40">
        <v>0.05</v>
      </c>
      <c r="E11" s="35"/>
      <c r="F11" s="5">
        <f>IF(Eingabe="Zinssatz",K12,"")</f>
        <v>4.7581631937432568E-2</v>
      </c>
      <c r="G11" s="13"/>
      <c r="J11" s="1" t="s">
        <v>2</v>
      </c>
      <c r="K11" s="1">
        <f>ROUND(NPER(zinssatz,Rate*Turnus,-AKapital,EKapital,0),1)</f>
        <v>17.600000000000001</v>
      </c>
    </row>
    <row r="12" spans="1:11" ht="22.5" customHeight="1" x14ac:dyDescent="0.2">
      <c r="A12" s="13"/>
      <c r="B12" s="32" t="s">
        <v>24</v>
      </c>
      <c r="C12" s="33"/>
      <c r="D12" s="33"/>
      <c r="E12" s="37"/>
      <c r="F12" s="23"/>
      <c r="G12" s="13"/>
      <c r="J12" s="1" t="s">
        <v>4</v>
      </c>
      <c r="K12" s="4">
        <f>RATE(Laufzeit,Rate*Turnus,-AKapital,EKapital,0)</f>
        <v>4.7581631937432568E-2</v>
      </c>
    </row>
    <row r="13" spans="1:11" ht="43.5" customHeight="1" x14ac:dyDescent="0.2">
      <c r="A13" s="13"/>
      <c r="B13" s="34" t="str">
        <f>IF(ISBLANK(Eingabe),"",VLOOKUP(Eingabe,ArtTabelle,3,FALSE))</f>
        <v>Sie legen ein Anfangskapital an, von dem Sie über die gesamte Laufzeit den angegebenen Betrag abheben. Wie hoch muss der Zinssatz sein, damit am Ende der Laufzeit das Endkapital zur Verfügung steht?</v>
      </c>
      <c r="C13" s="34"/>
      <c r="D13" s="34"/>
      <c r="E13" s="34"/>
      <c r="F13" s="34"/>
      <c r="G13" s="13"/>
    </row>
    <row r="14" spans="1:11" customFormat="1" ht="20.25" customHeight="1" x14ac:dyDescent="0.2">
      <c r="A14" s="13"/>
      <c r="B14" s="13"/>
      <c r="C14" s="13"/>
      <c r="D14" s="13"/>
      <c r="E14" s="13"/>
      <c r="F14" s="13"/>
      <c r="G14" s="13"/>
    </row>
    <row r="15" spans="1:11" ht="6.75" customHeight="1" x14ac:dyDescent="0.2">
      <c r="A15" s="13"/>
      <c r="B15" s="13"/>
      <c r="C15" s="13"/>
      <c r="D15" s="13"/>
      <c r="E15" s="13"/>
      <c r="F15" s="13"/>
      <c r="G15" s="13"/>
    </row>
    <row r="16" spans="1:11" x14ac:dyDescent="0.2">
      <c r="A16" s="13"/>
      <c r="B16" s="17" t="s">
        <v>46</v>
      </c>
      <c r="C16" s="17"/>
      <c r="D16" s="17"/>
      <c r="E16" s="17"/>
      <c r="F16" s="17"/>
      <c r="G16" s="13"/>
    </row>
    <row r="17" spans="1:7" ht="6.75" customHeight="1" x14ac:dyDescent="0.2">
      <c r="A17" s="13"/>
      <c r="B17" s="13"/>
      <c r="C17" s="13"/>
      <c r="D17" s="13"/>
      <c r="E17" s="13"/>
      <c r="F17" s="13"/>
      <c r="G17" s="13"/>
    </row>
  </sheetData>
  <sheetProtection password="C1F4" sheet="1" objects="1" scenarios="1" selectLockedCells="1"/>
  <mergeCells count="9">
    <mergeCell ref="B16:F16"/>
    <mergeCell ref="B1:F1"/>
    <mergeCell ref="B13:F13"/>
    <mergeCell ref="B2:F2"/>
    <mergeCell ref="B4:C4"/>
    <mergeCell ref="B7:C7"/>
    <mergeCell ref="B8:C8"/>
    <mergeCell ref="B10:C10"/>
    <mergeCell ref="B11:C11"/>
  </mergeCells>
  <phoneticPr fontId="0" type="noConversion"/>
  <conditionalFormatting sqref="E4">
    <cfRule type="expression" dxfId="13" priority="1" stopIfTrue="1">
      <formula>ISBLANK($D$4)</formula>
    </cfRule>
  </conditionalFormatting>
  <conditionalFormatting sqref="D7">
    <cfRule type="expression" dxfId="12" priority="2" stopIfTrue="1">
      <formula>Eingabe="Anfangskapital"</formula>
    </cfRule>
  </conditionalFormatting>
  <conditionalFormatting sqref="D8">
    <cfRule type="expression" dxfId="11" priority="3" stopIfTrue="1">
      <formula>Eingabe="Endkapital"</formula>
    </cfRule>
  </conditionalFormatting>
  <conditionalFormatting sqref="D10">
    <cfRule type="expression" dxfId="10" priority="5" stopIfTrue="1">
      <formula>Eingabe="Laufzeit"</formula>
    </cfRule>
  </conditionalFormatting>
  <conditionalFormatting sqref="D11">
    <cfRule type="expression" dxfId="7" priority="6" stopIfTrue="1">
      <formula>Eingabe="Zinssatz"</formula>
    </cfRule>
  </conditionalFormatting>
  <conditionalFormatting sqref="F7:F11">
    <cfRule type="cellIs" dxfId="9" priority="7" stopIfTrue="1" operator="notEqual">
      <formula>""</formula>
    </cfRule>
  </conditionalFormatting>
  <conditionalFormatting sqref="D9">
    <cfRule type="expression" dxfId="8" priority="4" stopIfTrue="1">
      <formula>Eingabe="Zahlrate"</formula>
    </cfRule>
  </conditionalFormatting>
  <dataValidations count="2">
    <dataValidation type="list" allowBlank="1" showInputMessage="1" showErrorMessage="1" errorTitle="Hinweis" error="Bitte wählen Sie aus der Liste eine Berechnungsart aus." sqref="D4">
      <formula1>Arten</formula1>
    </dataValidation>
    <dataValidation type="list" allowBlank="1" showInputMessage="1" showErrorMessage="1" errorTitle="Hinweis" error="Bitte wählen Sie einen Wert aus der Liste." sqref="C9">
      <formula1>"monatlich,jährlich"</formula1>
    </dataValidation>
  </dataValidations>
  <printOptions horizontalCentered="1"/>
  <pageMargins left="0.78740157480314965" right="0.78740157480314965" top="0.98425196850393704" bottom="0.98425196850393704" header="0.51181102362204722" footer="0.51181102362204722"/>
  <pageSetup paperSize="9" orientation="portrait" horizontalDpi="4294967293"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showRowColHeaders="0" zoomScale="115" zoomScaleNormal="115" workbookViewId="0">
      <selection activeCell="A22" sqref="A22:XFD1048576"/>
    </sheetView>
  </sheetViews>
  <sheetFormatPr baseColWidth="10" defaultColWidth="0" defaultRowHeight="15" zeroHeight="1" x14ac:dyDescent="0.2"/>
  <cols>
    <col min="1" max="1" width="2.21875" customWidth="1"/>
    <col min="2" max="2" width="18.77734375" customWidth="1"/>
    <col min="3" max="3" width="10.21875" bestFit="1" customWidth="1"/>
    <col min="4" max="7" width="11.109375" customWidth="1"/>
    <col min="8" max="8" width="2.21875" customWidth="1"/>
    <col min="9" max="16384" width="11.5546875" hidden="1"/>
  </cols>
  <sheetData>
    <row r="1" spans="1:8" x14ac:dyDescent="0.2">
      <c r="A1" s="13"/>
      <c r="B1" s="13"/>
      <c r="C1" s="13"/>
      <c r="D1" s="13"/>
      <c r="E1" s="13"/>
      <c r="F1" s="13"/>
      <c r="G1" s="13"/>
      <c r="H1" s="13"/>
    </row>
    <row r="2" spans="1:8" s="1" customFormat="1" ht="24" customHeight="1" x14ac:dyDescent="0.2">
      <c r="A2" s="13"/>
      <c r="B2" s="19" t="s">
        <v>38</v>
      </c>
      <c r="C2" s="19"/>
      <c r="D2" s="19"/>
      <c r="E2" s="19"/>
      <c r="F2" s="19"/>
      <c r="G2" s="19"/>
      <c r="H2" s="15"/>
    </row>
    <row r="3" spans="1:8" s="1" customFormat="1" ht="6.75" customHeight="1" x14ac:dyDescent="0.2">
      <c r="A3" s="13"/>
      <c r="B3" s="14"/>
      <c r="C3" s="14"/>
      <c r="D3" s="14"/>
      <c r="E3" s="14"/>
      <c r="F3" s="14"/>
      <c r="G3" s="14"/>
      <c r="H3" s="15"/>
    </row>
    <row r="4" spans="1:8" s="1" customFormat="1" ht="24" customHeight="1" x14ac:dyDescent="0.2">
      <c r="A4" s="13"/>
      <c r="B4" s="53" t="s">
        <v>0</v>
      </c>
      <c r="C4" s="54" t="s">
        <v>3</v>
      </c>
      <c r="D4" s="54" t="s">
        <v>16</v>
      </c>
      <c r="E4" s="54" t="s">
        <v>21</v>
      </c>
      <c r="F4" s="54" t="s">
        <v>2</v>
      </c>
      <c r="G4" s="54" t="s">
        <v>4</v>
      </c>
      <c r="H4" s="15"/>
    </row>
    <row r="5" spans="1:8" s="1" customFormat="1" ht="15.75" customHeight="1" x14ac:dyDescent="0.2">
      <c r="A5" s="13"/>
      <c r="B5" s="55" t="s">
        <v>39</v>
      </c>
      <c r="C5" s="9">
        <v>19532</v>
      </c>
      <c r="D5" s="57">
        <v>10000</v>
      </c>
      <c r="E5" s="57">
        <v>0</v>
      </c>
      <c r="F5" s="57">
        <v>10000</v>
      </c>
      <c r="G5" s="57">
        <v>10000</v>
      </c>
      <c r="H5" s="15"/>
    </row>
    <row r="6" spans="1:8" s="1" customFormat="1" ht="15.75" customHeight="1" x14ac:dyDescent="0.2">
      <c r="A6" s="13"/>
      <c r="B6" s="55" t="s">
        <v>40</v>
      </c>
      <c r="C6" s="57">
        <v>150000</v>
      </c>
      <c r="D6" s="9">
        <v>45021</v>
      </c>
      <c r="E6" s="57">
        <v>100000</v>
      </c>
      <c r="F6" s="57">
        <v>100000</v>
      </c>
      <c r="G6" s="57">
        <v>100000</v>
      </c>
      <c r="H6" s="15"/>
    </row>
    <row r="7" spans="1:8" s="1" customFormat="1" ht="15.75" customHeight="1" x14ac:dyDescent="0.2">
      <c r="A7" s="13"/>
      <c r="B7" s="55" t="s">
        <v>41</v>
      </c>
      <c r="C7" s="57">
        <v>3600</v>
      </c>
      <c r="D7" s="57">
        <v>2400</v>
      </c>
      <c r="E7" s="9">
        <v>3358</v>
      </c>
      <c r="F7" s="57">
        <v>2400</v>
      </c>
      <c r="G7" s="57">
        <v>2400</v>
      </c>
      <c r="H7" s="15"/>
    </row>
    <row r="8" spans="1:8" s="1" customFormat="1" ht="15.75" customHeight="1" x14ac:dyDescent="0.2">
      <c r="A8" s="13"/>
      <c r="B8" s="55" t="s">
        <v>42</v>
      </c>
      <c r="C8" s="58">
        <v>20</v>
      </c>
      <c r="D8" s="58">
        <v>10</v>
      </c>
      <c r="E8" s="58">
        <v>20</v>
      </c>
      <c r="F8" s="10">
        <v>21</v>
      </c>
      <c r="G8" s="58">
        <v>20</v>
      </c>
      <c r="H8" s="15"/>
    </row>
    <row r="9" spans="1:8" ht="15.75" customHeight="1" x14ac:dyDescent="0.2">
      <c r="A9" s="13"/>
      <c r="B9" s="55" t="s">
        <v>10</v>
      </c>
      <c r="C9" s="59">
        <v>0.04</v>
      </c>
      <c r="D9" s="59">
        <v>4.4999999999999998E-2</v>
      </c>
      <c r="E9" s="59">
        <v>0.04</v>
      </c>
      <c r="F9" s="59">
        <v>0.04</v>
      </c>
      <c r="G9" s="11">
        <v>4.5499999999999999E-2</v>
      </c>
      <c r="H9" s="13"/>
    </row>
    <row r="10" spans="1:8" ht="10.5" customHeight="1" x14ac:dyDescent="0.2">
      <c r="A10" s="13"/>
      <c r="B10" s="13"/>
      <c r="C10" s="13"/>
      <c r="D10" s="13"/>
      <c r="E10" s="13"/>
      <c r="F10" s="13"/>
      <c r="G10" s="13"/>
      <c r="H10" s="13"/>
    </row>
    <row r="11" spans="1:8" s="1" customFormat="1" ht="24" customHeight="1" x14ac:dyDescent="0.2">
      <c r="A11" s="13"/>
      <c r="B11" s="53" t="s">
        <v>31</v>
      </c>
      <c r="C11" s="54" t="s">
        <v>3</v>
      </c>
      <c r="D11" s="54" t="s">
        <v>16</v>
      </c>
      <c r="E11" s="54" t="s">
        <v>21</v>
      </c>
      <c r="F11" s="54" t="s">
        <v>2</v>
      </c>
      <c r="G11" s="54" t="s">
        <v>4</v>
      </c>
      <c r="H11" s="15"/>
    </row>
    <row r="12" spans="1:8" s="1" customFormat="1" ht="15.75" customHeight="1" x14ac:dyDescent="0.2">
      <c r="A12" s="13"/>
      <c r="B12" s="55" t="s">
        <v>39</v>
      </c>
      <c r="C12" s="9">
        <v>89189</v>
      </c>
      <c r="D12" s="57">
        <v>100000</v>
      </c>
      <c r="E12" s="57">
        <v>100000</v>
      </c>
      <c r="F12" s="57">
        <v>100000</v>
      </c>
      <c r="G12" s="57">
        <v>70000</v>
      </c>
      <c r="H12" s="15"/>
    </row>
    <row r="13" spans="1:8" s="1" customFormat="1" ht="15.75" customHeight="1" x14ac:dyDescent="0.2">
      <c r="A13" s="13"/>
      <c r="B13" s="55" t="s">
        <v>40</v>
      </c>
      <c r="C13" s="57">
        <v>100000</v>
      </c>
      <c r="D13" s="9">
        <v>52942</v>
      </c>
      <c r="E13" s="57">
        <v>150000</v>
      </c>
      <c r="F13" s="57">
        <v>150000</v>
      </c>
      <c r="G13" s="57">
        <v>100000</v>
      </c>
      <c r="H13" s="15"/>
    </row>
    <row r="14" spans="1:8" s="1" customFormat="1" ht="15.75" customHeight="1" x14ac:dyDescent="0.2">
      <c r="A14" s="13"/>
      <c r="B14" s="55" t="s">
        <v>41</v>
      </c>
      <c r="C14" s="57">
        <v>3600</v>
      </c>
      <c r="D14" s="57">
        <v>6000</v>
      </c>
      <c r="E14" s="9">
        <v>1503</v>
      </c>
      <c r="F14" s="57">
        <v>2400</v>
      </c>
      <c r="G14" s="57">
        <v>2400</v>
      </c>
      <c r="H14" s="15"/>
    </row>
    <row r="15" spans="1:8" s="1" customFormat="1" ht="15.75" customHeight="1" x14ac:dyDescent="0.2">
      <c r="A15" s="13"/>
      <c r="B15" s="55" t="s">
        <v>42</v>
      </c>
      <c r="C15" s="58">
        <v>10</v>
      </c>
      <c r="D15" s="58">
        <v>20</v>
      </c>
      <c r="E15" s="58">
        <v>15</v>
      </c>
      <c r="F15" s="10">
        <v>14</v>
      </c>
      <c r="G15" s="58">
        <v>20</v>
      </c>
      <c r="H15" s="15"/>
    </row>
    <row r="16" spans="1:8" ht="15.75" customHeight="1" x14ac:dyDescent="0.2">
      <c r="A16" s="13"/>
      <c r="B16" s="55" t="s">
        <v>10</v>
      </c>
      <c r="C16" s="59">
        <v>0.05</v>
      </c>
      <c r="D16" s="59">
        <v>4.4999999999999998E-2</v>
      </c>
      <c r="E16" s="59">
        <v>0.04</v>
      </c>
      <c r="F16" s="59">
        <v>0.05</v>
      </c>
      <c r="G16" s="11">
        <v>4.7600000000000003E-2</v>
      </c>
      <c r="H16" s="13"/>
    </row>
    <row r="17" spans="1:8" ht="20.25" customHeight="1" x14ac:dyDescent="0.2">
      <c r="A17" s="13"/>
      <c r="B17" s="13"/>
      <c r="C17" s="13"/>
      <c r="D17" s="13"/>
      <c r="E17" s="13"/>
      <c r="F17" s="13"/>
      <c r="G17" s="13"/>
      <c r="H17" s="13"/>
    </row>
    <row r="18" spans="1:8" ht="20.25" customHeight="1" x14ac:dyDescent="0.2">
      <c r="A18" s="13"/>
      <c r="B18" s="13"/>
      <c r="C18" s="13"/>
      <c r="D18" s="13"/>
      <c r="E18" s="13"/>
      <c r="F18" s="13"/>
      <c r="G18" s="13"/>
      <c r="H18" s="13"/>
    </row>
    <row r="19" spans="1:8" s="1" customFormat="1" ht="6.75" customHeight="1" x14ac:dyDescent="0.2">
      <c r="A19" s="13"/>
      <c r="B19" s="13"/>
      <c r="C19" s="13"/>
      <c r="D19" s="13"/>
      <c r="E19" s="13"/>
      <c r="F19" s="13"/>
      <c r="G19" s="13"/>
      <c r="H19" s="13"/>
    </row>
    <row r="20" spans="1:8" s="1" customFormat="1" x14ac:dyDescent="0.2">
      <c r="A20" s="13"/>
      <c r="B20" s="17" t="s">
        <v>46</v>
      </c>
      <c r="C20" s="17"/>
      <c r="D20" s="17"/>
      <c r="E20" s="17"/>
      <c r="F20" s="17"/>
      <c r="G20" s="17"/>
      <c r="H20" s="56"/>
    </row>
    <row r="21" spans="1:8" s="1" customFormat="1" ht="6.75" customHeight="1" x14ac:dyDescent="0.2">
      <c r="A21" s="13"/>
      <c r="B21" s="13"/>
      <c r="C21" s="13"/>
      <c r="D21" s="13"/>
      <c r="E21" s="13"/>
      <c r="F21" s="13"/>
      <c r="G21" s="13"/>
      <c r="H21" s="13"/>
    </row>
    <row r="22" spans="1:8" hidden="1" x14ac:dyDescent="0.2"/>
    <row r="23" spans="1:8" hidden="1" x14ac:dyDescent="0.2"/>
    <row r="24" spans="1:8" hidden="1" x14ac:dyDescent="0.2"/>
    <row r="25" spans="1:8" hidden="1" x14ac:dyDescent="0.2"/>
    <row r="26" spans="1:8" hidden="1" x14ac:dyDescent="0.2">
      <c r="B26" s="12"/>
      <c r="C26" s="12"/>
    </row>
    <row r="27" spans="1:8" hidden="1" x14ac:dyDescent="0.2">
      <c r="B27" s="12"/>
      <c r="C27" s="12"/>
    </row>
    <row r="28" spans="1:8" hidden="1" x14ac:dyDescent="0.2">
      <c r="B28" s="12"/>
      <c r="C28" s="12"/>
    </row>
    <row r="29" spans="1:8" hidden="1" x14ac:dyDescent="0.2">
      <c r="B29" s="12"/>
      <c r="C29" s="12"/>
    </row>
  </sheetData>
  <sheetProtection password="C1F4" sheet="1" objects="1" scenarios="1" selectLockedCells="1"/>
  <mergeCells count="2">
    <mergeCell ref="B2:G2"/>
    <mergeCell ref="B20:G20"/>
  </mergeCells>
  <phoneticPr fontId="12" type="noConversion"/>
  <pageMargins left="0.78740157499999996" right="0.78740157499999996" top="0.984251969" bottom="0.984251969"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20</vt:i4>
      </vt:variant>
    </vt:vector>
  </HeadingPairs>
  <TitlesOfParts>
    <vt:vector size="24" baseType="lpstr">
      <vt:lpstr>Start</vt:lpstr>
      <vt:lpstr>Einlagenrechnung</vt:lpstr>
      <vt:lpstr>Rentenberechnung</vt:lpstr>
      <vt:lpstr>Beispiele</vt:lpstr>
      <vt:lpstr>Rentenberechnung!AKapital</vt:lpstr>
      <vt:lpstr>AKapital</vt:lpstr>
      <vt:lpstr>Rentenberechnung!Arten</vt:lpstr>
      <vt:lpstr>Arten</vt:lpstr>
      <vt:lpstr>Rentenberechnung!ArtTabelle</vt:lpstr>
      <vt:lpstr>ArtTabelle</vt:lpstr>
      <vt:lpstr>Rentenberechnung!Eingabe</vt:lpstr>
      <vt:lpstr>Eingabe</vt:lpstr>
      <vt:lpstr>Rentenberechnung!EKapital</vt:lpstr>
      <vt:lpstr>EKapital</vt:lpstr>
      <vt:lpstr>Rentenberechnung!Formeln</vt:lpstr>
      <vt:lpstr>Formeln</vt:lpstr>
      <vt:lpstr>Rentenberechnung!Laufzeit</vt:lpstr>
      <vt:lpstr>Laufzeit</vt:lpstr>
      <vt:lpstr>Rentenberechnung!Rate</vt:lpstr>
      <vt:lpstr>Rate</vt:lpstr>
      <vt:lpstr>Rentenberechnung!Turnus</vt:lpstr>
      <vt:lpstr>Turnus</vt:lpstr>
      <vt:lpstr>Rentenberechnung!zinssatz</vt:lpstr>
      <vt:lpstr>zinssatz</vt:lpstr>
    </vt:vector>
  </TitlesOfParts>
  <Company>itService Thomas Käflein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Rentenberechnungen</dc:title>
  <dc:creator>Thomas Käflein</dc:creator>
  <cp:lastModifiedBy>Thomas Käflein</cp:lastModifiedBy>
  <cp:lastPrinted>2014-08-14T18:11:15Z</cp:lastPrinted>
  <dcterms:created xsi:type="dcterms:W3CDTF">2004-08-24T20:54:52Z</dcterms:created>
  <dcterms:modified xsi:type="dcterms:W3CDTF">2014-08-14T18:11:48Z</dcterms:modified>
</cp:coreProperties>
</file>